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0" windowWidth="16395" windowHeight="7560" tabRatio="906" activeTab="0"/>
  </bookViews>
  <sheets>
    <sheet name="Sommaire" sheetId="1" r:id="rId1"/>
    <sheet name="arrivées 20 pays" sheetId="2" r:id="rId2"/>
    <sheet name="recettes 20 pays" sheetId="3" r:id="rId3"/>
    <sheet name="arrivées par destination" sheetId="4" r:id="rId4"/>
    <sheet name="recettes par destination" sheetId="5" r:id="rId5"/>
    <sheet name="arrivées 5 pays" sheetId="6" r:id="rId6"/>
    <sheet name="recettes 5 pays" sheetId="7" r:id="rId7"/>
  </sheets>
  <definedNames>
    <definedName name="_xlnm.Print_Area" localSheetId="1">'arrivées 20 pays'!$A$1:$K$30</definedName>
    <definedName name="_xlnm.Print_Area" localSheetId="5">'arrivées 5 pays'!$A$1:$M$24</definedName>
    <definedName name="_xlnm.Print_Area" localSheetId="3">'arrivées par destination'!$A$1:$O$12</definedName>
    <definedName name="_xlnm.Print_Area" localSheetId="2">'recettes 20 pays'!$A$1:$K$31</definedName>
    <definedName name="_xlnm.Print_Area" localSheetId="6">'recettes 5 pays'!$A$1:$M$25</definedName>
    <definedName name="_xlnm.Print_Area" localSheetId="4">'recettes par destination'!$A$1:$O$10</definedName>
    <definedName name="_xlnm.Print_Area" localSheetId="0">'Sommaire'!$A$1:$F$35</definedName>
  </definedNames>
  <calcPr fullCalcOnLoad="1"/>
</workbook>
</file>

<file path=xl/sharedStrings.xml><?xml version="1.0" encoding="utf-8"?>
<sst xmlns="http://schemas.openxmlformats.org/spreadsheetml/2006/main" count="210" uniqueCount="80">
  <si>
    <t>SOMMAIRE</t>
  </si>
  <si>
    <t>Arrivées de touristes internationaux des 20 pays les plus visités</t>
  </si>
  <si>
    <t>Recettes du tourisme international des 20 premiers pays bénéficiaires</t>
  </si>
  <si>
    <t>arrivées de touristes internationaux par région mondiale de destination</t>
  </si>
  <si>
    <t>Recettes du tourisme international par région mondiale de destination</t>
  </si>
  <si>
    <t>Evolution des arrivées de touristes internationaux des cinq principaux pays de destination</t>
  </si>
  <si>
    <t>Evolution des recettes du tourisme international des cinq principaux pays de destination</t>
  </si>
  <si>
    <t>Retour au sommaire</t>
  </si>
  <si>
    <t>Rang</t>
  </si>
  <si>
    <t>Pays</t>
  </si>
  <si>
    <t>2008 (r)</t>
  </si>
  <si>
    <t>France</t>
  </si>
  <si>
    <t>États-Unis</t>
  </si>
  <si>
    <t>Espagne</t>
  </si>
  <si>
    <t>Chine*</t>
  </si>
  <si>
    <t>Italie</t>
  </si>
  <si>
    <t>Royaume-Uni</t>
  </si>
  <si>
    <t>Turquie</t>
  </si>
  <si>
    <t>Allemagne</t>
  </si>
  <si>
    <t>Malaisie</t>
  </si>
  <si>
    <t>Mexique</t>
  </si>
  <si>
    <t>Autriche</t>
  </si>
  <si>
    <t>-</t>
  </si>
  <si>
    <t>Ukraine</t>
  </si>
  <si>
    <t>Russie</t>
  </si>
  <si>
    <t>Hong Kong</t>
  </si>
  <si>
    <t>Canada</t>
  </si>
  <si>
    <t xml:space="preserve">Grèce </t>
  </si>
  <si>
    <t>Thaïlande</t>
  </si>
  <si>
    <t>Pologne</t>
  </si>
  <si>
    <t>Total monde</t>
  </si>
  <si>
    <t>* Hors Hong Kong et Macao.</t>
  </si>
  <si>
    <t>Source : Organisation mondiale du tourisme.</t>
  </si>
  <si>
    <t xml:space="preserve">Recettes du tourisme international des 20 premiers pays bénéficiaires </t>
  </si>
  <si>
    <t>Australie</t>
  </si>
  <si>
    <t>Suisse</t>
  </si>
  <si>
    <t>Macao</t>
  </si>
  <si>
    <t>Pays-Bas</t>
  </si>
  <si>
    <t>DÉFINITION</t>
  </si>
  <si>
    <t>Europe</t>
  </si>
  <si>
    <t>Afrique</t>
  </si>
  <si>
    <t>Asie et Pacifique</t>
  </si>
  <si>
    <t>Amériques</t>
  </si>
  <si>
    <t>Moyen-Orient</t>
  </si>
  <si>
    <t xml:space="preserve">Arrivées de touristes internationaux par région mondiale de destination </t>
  </si>
  <si>
    <t xml:space="preserve">Recettes du tourisme international par région mondiale de destination </t>
  </si>
  <si>
    <t>2007 (r)</t>
  </si>
  <si>
    <t>% en Europe</t>
  </si>
  <si>
    <t>Etats-Unis</t>
  </si>
  <si>
    <t>nd</t>
  </si>
  <si>
    <t xml:space="preserve">Evolution des arrivées de touristes internationaux des cinq principaux pays de destination </t>
  </si>
  <si>
    <t xml:space="preserve">Evolution des recettes de touristes internationaux des cinq principaux pays de destination </t>
  </si>
  <si>
    <t>2009 (r)</t>
  </si>
  <si>
    <t>2010 (p)</t>
  </si>
  <si>
    <t>Inde</t>
  </si>
  <si>
    <t>Singapour</t>
  </si>
  <si>
    <t>Japon</t>
  </si>
  <si>
    <t>1999 (r)</t>
  </si>
  <si>
    <t>2000 (r)</t>
  </si>
  <si>
    <t>2001 (r)</t>
  </si>
  <si>
    <t>2002 (r)</t>
  </si>
  <si>
    <t>2003 (r)</t>
  </si>
  <si>
    <t>2004 (r)</t>
  </si>
  <si>
    <t>2005 (r)</t>
  </si>
  <si>
    <t>2006 (r)</t>
  </si>
  <si>
    <t>2000 (p)</t>
  </si>
  <si>
    <t>* Hors Hong-Kong et Macao.</t>
  </si>
  <si>
    <t>Part des arrivées mondiales (en %)</t>
  </si>
  <si>
    <t>Part des recettes mondiales (en %)</t>
  </si>
  <si>
    <t>% dans le monde</t>
  </si>
  <si>
    <t>Total des 20 pays **</t>
  </si>
  <si>
    <t>** Hors nd.</t>
  </si>
  <si>
    <t>Evolution 2010/2009 (en %)</t>
  </si>
  <si>
    <t>Recettes du tourisme international (en milliards $ US)</t>
  </si>
  <si>
    <t>Arrivées de touristes (en millions)</t>
  </si>
  <si>
    <t>En millions</t>
  </si>
  <si>
    <t>Part relative de la région (en %)</t>
  </si>
  <si>
    <t>En milliards $ US</t>
  </si>
  <si>
    <t>Égypte</t>
  </si>
  <si>
    <t>Les données présentées dans ce chapitre sont issues de l'Organisation mondiale du Tourisme (OMT), une institution spécialisée des Nations unies destinée à promouvoir et développer le tourisme.
Dans les années 1990 et 2000, l'OMT a largement œuvré pour mettre en place au niveau international des règles communes dans le domaine de l'observation statistique du tourisme.
De nouvelles normes méthodologiques internationales ont ainsi été approuvées en mars 2008 par la commission des statistiques des Nations unies, concernant à la fois le cadre général des statistiques du tourisme et le compte satellite du tourisme (CST). elles sont rassemblées dans deux ouvrages publiés conjointement par l'ensemble des organisations statistiques internationales concernées (OMT, Eurostat, OCDE) :
- International recommendations for Tourism statistics  2008 (IRTS 2008),
- Tourism satellite account : Recommended methodological framework (TSA : RMF 2008).
L'OMT réalise diverses publications conjoncturelles et structurelles sur le tourisme international bâties en partie sur les données qu'elle rassemble auprès des services statistiques nationaux
Les recettes du tourisme international comprennent les recettes liées aux voyages (et aux excursions à la journée) internationaux, hors transports.</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</si>
</sst>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 _€_-;\-* #,##0.0\ _€_-;_-* &quot;-&quot;??\ _€_-;_-@_-"/>
    <numFmt numFmtId="165" formatCode="0.0%"/>
    <numFmt numFmtId="166" formatCode="###\ ##0"/>
    <numFmt numFmtId="167" formatCode="0.0"/>
    <numFmt numFmtId="168" formatCode="#,##0.0"/>
    <numFmt numFmtId="169" formatCode="0.000%"/>
    <numFmt numFmtId="170" formatCode="_-\ #,##0.0\ _€_-;\-* #,##0.0\ _€_-;_-* &quot;-&quot;??\ _€_-;_-@_-"/>
    <numFmt numFmtId="171" formatCode="0.0\ _€_-;\-0.0\ _€_-;"/>
    <numFmt numFmtId="172" formatCode="_-* #,##0\ _€_-;\-* #,##0\ _€_-;_-* &quot;-&quot;??\ _€_-;_-@_-"/>
    <numFmt numFmtId="173" formatCode="_-0.0\ _€_-;\-0.0\ _€_-;_-* &quot;-&quot;??\ _€_-;_-@_-"/>
    <numFmt numFmtId="174" formatCode="_-* #,##0.0\ _€_-;\-* #,##0.0\ _€_-;_-* &quot;-&quot;?\ _€_-;_-@_-"/>
    <numFmt numFmtId="175" formatCode="_-* #,##0.000\ _€_-;\-* #,##0.000\ _€_-;_-* &quot;-&quot;??\ _€_-;_-@_-"/>
    <numFmt numFmtId="176" formatCode="0.0000000"/>
    <numFmt numFmtId="177" formatCode="0.000000"/>
    <numFmt numFmtId="178" formatCode="0.00000"/>
    <numFmt numFmtId="179" formatCode="0.0000"/>
    <numFmt numFmtId="180" formatCode="0.000"/>
    <numFmt numFmtId="181" formatCode="_-* #,##0.0000\ _€_-;\-* #,##0.0000\ _€_-;_-* &quot;-&quot;??\ _€_-;_-@_-"/>
    <numFmt numFmtId="182" formatCode="#,##0.000"/>
    <numFmt numFmtId="183" formatCode="#,##0.0000"/>
    <numFmt numFmtId="184" formatCode="_-* #,##0.00\ _€_-;\-* #,##0.00\ _€_-;_-* &quot;-&quot;?\ _€_-;_-@_-"/>
    <numFmt numFmtId="185" formatCode="_-* #,##0.000\ _€_-;\-* #,##0.000\ _€_-;_-* &quot;-&quot;?\ _€_-;_-@_-"/>
  </numFmts>
  <fonts count="34">
    <font>
      <sz val="10"/>
      <name val="Arial"/>
      <family val="0"/>
    </font>
    <font>
      <b/>
      <sz val="10"/>
      <name val="Arial"/>
      <family val="2"/>
    </font>
    <font>
      <u val="single"/>
      <sz val="10"/>
      <color indexed="12"/>
      <name val="Arial"/>
      <family val="2"/>
    </font>
    <font>
      <b/>
      <sz val="12"/>
      <name val="Arial"/>
      <family val="2"/>
    </font>
    <font>
      <sz val="9"/>
      <name val="Times New Roman"/>
      <family val="1"/>
    </font>
    <font>
      <sz val="10"/>
      <name val="Times New Roman"/>
      <family val="1"/>
    </font>
    <font>
      <i/>
      <sz val="10"/>
      <name val="Times New Roman"/>
      <family val="1"/>
    </font>
    <font>
      <u val="single"/>
      <sz val="10"/>
      <color indexed="36"/>
      <name val="Arial"/>
      <family val="0"/>
    </font>
    <font>
      <b/>
      <i/>
      <sz val="10"/>
      <name val="Arial"/>
      <family val="2"/>
    </font>
    <font>
      <b/>
      <sz val="10"/>
      <name val="Times New Roman"/>
      <family val="1"/>
    </font>
    <font>
      <sz val="12"/>
      <name val="Arial"/>
      <family val="2"/>
    </font>
    <font>
      <sz val="12"/>
      <name val="Times New Roman"/>
      <family val="1"/>
    </font>
    <font>
      <sz val="8"/>
      <name val="Arial"/>
      <family val="2"/>
    </font>
    <font>
      <sz val="10"/>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2"/>
      <name val="Times New Roman"/>
      <family val="1"/>
    </font>
    <font>
      <b/>
      <sz val="12"/>
      <name val="Times New Roman"/>
      <family val="1"/>
    </font>
    <font>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2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color indexed="63"/>
      </top>
      <bottom style="medium"/>
    </border>
    <border>
      <left style="thin"/>
      <right style="thin"/>
      <top>
        <color indexed="63"/>
      </top>
      <bottom style="thin"/>
    </border>
    <border>
      <left style="thin"/>
      <right>
        <color indexed="63"/>
      </right>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0" borderId="2" applyNumberFormat="0" applyFill="0" applyAlignment="0" applyProtection="0"/>
    <xf numFmtId="0" fontId="0" fillId="21" borderId="3" applyNumberFormat="0" applyFont="0" applyAlignment="0" applyProtection="0"/>
    <xf numFmtId="0" fontId="19" fillId="7" borderId="1" applyNumberFormat="0" applyAlignment="0" applyProtection="0"/>
    <xf numFmtId="0" fontId="20" fillId="3" borderId="0" applyNumberFormat="0" applyBorder="0" applyAlignment="0" applyProtection="0"/>
    <xf numFmtId="0" fontId="2"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22" borderId="0" applyNumberFormat="0" applyBorder="0" applyAlignment="0" applyProtection="0"/>
    <xf numFmtId="0" fontId="5" fillId="0" borderId="0">
      <alignment/>
      <protection/>
    </xf>
    <xf numFmtId="0" fontId="0" fillId="0" borderId="0">
      <alignment/>
      <protection/>
    </xf>
    <xf numFmtId="9" fontId="0" fillId="0" borderId="0" applyFont="0" applyFill="0" applyBorder="0" applyAlignment="0" applyProtection="0"/>
    <xf numFmtId="0" fontId="22" fillId="4" borderId="0" applyNumberFormat="0" applyBorder="0" applyAlignment="0" applyProtection="0"/>
    <xf numFmtId="0" fontId="23" fillId="20" borderId="4"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cellStyleXfs>
  <cellXfs count="151">
    <xf numFmtId="0" fontId="0" fillId="0" borderId="0" xfId="0" applyAlignment="1">
      <alignment/>
    </xf>
    <xf numFmtId="0" fontId="1" fillId="0" borderId="0" xfId="0" applyFont="1" applyBorder="1" applyAlignment="1">
      <alignment/>
    </xf>
    <xf numFmtId="0" fontId="0" fillId="0" borderId="0" xfId="0" applyBorder="1" applyAlignment="1">
      <alignment/>
    </xf>
    <xf numFmtId="0" fontId="2" fillId="0" borderId="0" xfId="45" applyBorder="1" applyAlignment="1" applyProtection="1">
      <alignment/>
      <protection/>
    </xf>
    <xf numFmtId="0" fontId="0" fillId="0" borderId="0" xfId="0" applyFont="1" applyAlignment="1">
      <alignment/>
    </xf>
    <xf numFmtId="0" fontId="3" fillId="0" borderId="0" xfId="53" applyFont="1" applyFill="1" applyAlignment="1">
      <alignment horizontal="left" vertical="center"/>
      <protection/>
    </xf>
    <xf numFmtId="0" fontId="0" fillId="0" borderId="0" xfId="0" applyFont="1" applyFill="1" applyAlignment="1">
      <alignment/>
    </xf>
    <xf numFmtId="0" fontId="0" fillId="0" borderId="0" xfId="53" applyFont="1" applyFill="1" applyAlignment="1">
      <alignment vertical="center"/>
      <protection/>
    </xf>
    <xf numFmtId="0" fontId="2" fillId="0" borderId="0" xfId="45" applyFill="1" applyAlignment="1">
      <alignment horizontal="left" vertical="center"/>
    </xf>
    <xf numFmtId="0" fontId="1" fillId="0" borderId="10" xfId="53" applyFont="1" applyFill="1" applyBorder="1" applyAlignment="1">
      <alignment horizontal="centerContinuous" vertical="center"/>
      <protection/>
    </xf>
    <xf numFmtId="0" fontId="1" fillId="0" borderId="10" xfId="53" applyFont="1" applyFill="1" applyBorder="1" applyAlignment="1">
      <alignment horizontal="center" vertical="center"/>
      <protection/>
    </xf>
    <xf numFmtId="0" fontId="0" fillId="0" borderId="10" xfId="53" applyFont="1" applyBorder="1" applyAlignment="1">
      <alignment horizontal="center" vertical="center"/>
      <protection/>
    </xf>
    <xf numFmtId="164" fontId="0" fillId="0" borderId="10" xfId="53" applyNumberFormat="1" applyFont="1" applyFill="1" applyBorder="1" applyAlignment="1">
      <alignment horizontal="right" vertical="center"/>
      <protection/>
    </xf>
    <xf numFmtId="3" fontId="0" fillId="0" borderId="10" xfId="53" applyNumberFormat="1" applyFont="1" applyBorder="1" applyAlignment="1">
      <alignment horizontal="center" vertical="center"/>
      <protection/>
    </xf>
    <xf numFmtId="0" fontId="1" fillId="0" borderId="10" xfId="53" applyFont="1" applyFill="1" applyBorder="1" applyAlignment="1">
      <alignment horizontal="left" vertical="center"/>
      <protection/>
    </xf>
    <xf numFmtId="164" fontId="1" fillId="0" borderId="10" xfId="53" applyNumberFormat="1" applyFont="1" applyFill="1" applyBorder="1" applyAlignment="1">
      <alignment horizontal="right" vertical="center"/>
      <protection/>
    </xf>
    <xf numFmtId="0" fontId="4" fillId="0" borderId="0" xfId="53" applyFont="1" applyFill="1">
      <alignment/>
      <protection/>
    </xf>
    <xf numFmtId="166" fontId="0" fillId="0" borderId="0" xfId="53" applyNumberFormat="1" applyFont="1" applyFill="1" applyBorder="1" applyAlignment="1">
      <alignment vertical="center"/>
      <protection/>
    </xf>
    <xf numFmtId="0" fontId="0" fillId="0" borderId="0" xfId="53" applyFont="1" applyFill="1" applyBorder="1" applyAlignment="1">
      <alignment vertical="center"/>
      <protection/>
    </xf>
    <xf numFmtId="0" fontId="6" fillId="0" borderId="0" xfId="53" applyFont="1" applyFill="1" applyAlignment="1">
      <alignment vertical="center"/>
      <protection/>
    </xf>
    <xf numFmtId="3" fontId="0" fillId="0" borderId="0" xfId="53" applyNumberFormat="1" applyFont="1" applyFill="1" applyAlignment="1">
      <alignment vertical="center"/>
      <protection/>
    </xf>
    <xf numFmtId="0" fontId="0" fillId="0" borderId="10" xfId="53" applyFont="1" applyFill="1" applyBorder="1" applyAlignment="1">
      <alignment horizontal="center" vertical="center"/>
      <protection/>
    </xf>
    <xf numFmtId="0" fontId="0" fillId="0" borderId="10" xfId="53" applyFont="1" applyFill="1" applyBorder="1" applyAlignment="1">
      <alignment horizontal="left" vertical="center"/>
      <protection/>
    </xf>
    <xf numFmtId="0" fontId="0" fillId="0" borderId="10" xfId="53" applyFont="1" applyFill="1" applyBorder="1" applyAlignment="1">
      <alignment vertical="center"/>
      <protection/>
    </xf>
    <xf numFmtId="164" fontId="0" fillId="0" borderId="10" xfId="53" applyNumberFormat="1" applyFont="1" applyFill="1" applyBorder="1" applyAlignment="1" quotePrefix="1">
      <alignment horizontal="right" vertical="center"/>
      <protection/>
    </xf>
    <xf numFmtId="0" fontId="2" fillId="0" borderId="0" xfId="45" applyAlignment="1">
      <alignment/>
    </xf>
    <xf numFmtId="0" fontId="8"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10" xfId="0" applyFont="1" applyFill="1" applyBorder="1" applyAlignment="1">
      <alignment horizontal="center" vertical="center"/>
    </xf>
    <xf numFmtId="164" fontId="0" fillId="0" borderId="10" xfId="47"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171" fontId="0" fillId="0" borderId="10" xfId="47" applyNumberFormat="1" applyFont="1" applyFill="1" applyBorder="1" applyAlignment="1">
      <alignment horizontal="right" vertical="center"/>
    </xf>
    <xf numFmtId="167" fontId="0" fillId="0" borderId="0" xfId="47" applyNumberFormat="1" applyFont="1" applyFill="1" applyBorder="1" applyAlignment="1">
      <alignment horizontal="center" vertical="center"/>
    </xf>
    <xf numFmtId="0" fontId="0" fillId="0" borderId="10" xfId="0" applyFont="1" applyFill="1" applyBorder="1" applyAlignment="1">
      <alignment horizontal="center" vertical="center" wrapText="1"/>
    </xf>
    <xf numFmtId="164" fontId="1" fillId="0" borderId="10" xfId="47" applyNumberFormat="1" applyFont="1" applyFill="1" applyBorder="1" applyAlignment="1">
      <alignment horizontal="center" vertical="center"/>
    </xf>
    <xf numFmtId="164" fontId="1" fillId="0" borderId="10" xfId="0" applyNumberFormat="1" applyFont="1" applyFill="1" applyBorder="1" applyAlignment="1">
      <alignment horizontal="center" vertical="center"/>
    </xf>
    <xf numFmtId="167" fontId="1" fillId="0" borderId="0" xfId="47" applyNumberFormat="1" applyFont="1" applyFill="1" applyBorder="1" applyAlignment="1">
      <alignment horizontal="center" vertical="center"/>
    </xf>
    <xf numFmtId="0" fontId="3" fillId="0" borderId="0" xfId="0" applyFont="1" applyFill="1"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5" fillId="0" borderId="0" xfId="0" applyFont="1" applyFill="1" applyAlignment="1">
      <alignment horizontal="right" vertical="center"/>
    </xf>
    <xf numFmtId="0" fontId="9"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Border="1" applyAlignment="1">
      <alignment horizontal="center"/>
    </xf>
    <xf numFmtId="164" fontId="0" fillId="0" borderId="0" xfId="47" applyNumberFormat="1" applyFont="1" applyFill="1" applyBorder="1" applyAlignment="1">
      <alignment horizontal="right" vertical="center"/>
    </xf>
    <xf numFmtId="164" fontId="1" fillId="0" borderId="0" xfId="47" applyNumberFormat="1" applyFont="1" applyFill="1" applyBorder="1" applyAlignment="1">
      <alignment horizontal="right" vertical="center"/>
    </xf>
    <xf numFmtId="0" fontId="5" fillId="0" borderId="0" xfId="0" applyFont="1" applyFill="1" applyAlignment="1">
      <alignment vertical="center"/>
    </xf>
    <xf numFmtId="167" fontId="0" fillId="0" borderId="0" xfId="0" applyNumberFormat="1" applyFont="1" applyFill="1" applyAlignment="1">
      <alignment vertical="center"/>
    </xf>
    <xf numFmtId="1" fontId="6" fillId="0" borderId="0" xfId="0" applyNumberFormat="1" applyFont="1" applyFill="1" applyBorder="1" applyAlignment="1">
      <alignment horizontal="right" vertical="center"/>
    </xf>
    <xf numFmtId="0" fontId="1" fillId="20" borderId="0" xfId="52" applyFont="1" applyFill="1" applyBorder="1" applyAlignment="1">
      <alignment horizontal="center" vertical="center"/>
      <protection/>
    </xf>
    <xf numFmtId="0" fontId="1" fillId="0" borderId="11" xfId="52" applyFont="1" applyBorder="1" applyAlignment="1">
      <alignment horizontal="left" vertical="center"/>
      <protection/>
    </xf>
    <xf numFmtId="168" fontId="1" fillId="0" borderId="11" xfId="52" applyNumberFormat="1" applyFont="1" applyBorder="1" applyAlignment="1">
      <alignment horizontal="center" vertical="center"/>
      <protection/>
    </xf>
    <xf numFmtId="168" fontId="1" fillId="0" borderId="11" xfId="52" applyNumberFormat="1" applyFont="1" applyFill="1" applyBorder="1" applyAlignment="1">
      <alignment horizontal="center" vertical="center"/>
      <protection/>
    </xf>
    <xf numFmtId="0" fontId="0" fillId="0" borderId="0" xfId="52" applyFont="1" applyBorder="1">
      <alignment/>
      <protection/>
    </xf>
    <xf numFmtId="167" fontId="0" fillId="0" borderId="0" xfId="52" applyNumberFormat="1" applyFont="1" applyBorder="1" applyAlignment="1">
      <alignment horizontal="center" vertical="center"/>
      <protection/>
    </xf>
    <xf numFmtId="168" fontId="0" fillId="0" borderId="0" xfId="52" applyNumberFormat="1" applyFont="1" applyBorder="1" applyAlignment="1">
      <alignment horizontal="center" vertical="center"/>
      <protection/>
    </xf>
    <xf numFmtId="168" fontId="0" fillId="0" borderId="0" xfId="52" applyNumberFormat="1" applyFont="1" applyFill="1" applyBorder="1" applyAlignment="1">
      <alignment horizontal="center" vertical="center"/>
      <protection/>
    </xf>
    <xf numFmtId="0" fontId="0" fillId="0" borderId="12" xfId="52" applyFont="1" applyBorder="1">
      <alignment/>
      <protection/>
    </xf>
    <xf numFmtId="168" fontId="0" fillId="0" borderId="12" xfId="52" applyNumberFormat="1" applyFont="1" applyBorder="1" applyAlignment="1">
      <alignment horizontal="center" vertical="center"/>
      <protection/>
    </xf>
    <xf numFmtId="168" fontId="0" fillId="0" borderId="12" xfId="52" applyNumberFormat="1" applyFont="1" applyFill="1" applyBorder="1" applyAlignment="1">
      <alignment horizontal="center" vertical="center"/>
      <protection/>
    </xf>
    <xf numFmtId="0" fontId="1" fillId="0" borderId="0" xfId="52" applyFont="1" applyBorder="1">
      <alignment/>
      <protection/>
    </xf>
    <xf numFmtId="0" fontId="1" fillId="0" borderId="11" xfId="52" applyFont="1" applyFill="1" applyBorder="1" applyAlignment="1">
      <alignment horizontal="left" vertical="center" wrapText="1"/>
      <protection/>
    </xf>
    <xf numFmtId="0" fontId="0" fillId="0" borderId="11" xfId="52" applyFont="1" applyBorder="1" applyAlignment="1">
      <alignment horizontal="center"/>
      <protection/>
    </xf>
    <xf numFmtId="0" fontId="0" fillId="0" borderId="0" xfId="52" applyFont="1" applyBorder="1" applyAlignment="1">
      <alignment horizontal="center"/>
      <protection/>
    </xf>
    <xf numFmtId="10" fontId="0" fillId="0" borderId="0" xfId="54" applyNumberFormat="1" applyFont="1" applyBorder="1" applyAlignment="1">
      <alignment horizontal="center" vertical="center"/>
    </xf>
    <xf numFmtId="164" fontId="0" fillId="0" borderId="0" xfId="47" applyNumberFormat="1" applyFont="1" applyBorder="1" applyAlignment="1">
      <alignment horizontal="center" vertical="center"/>
    </xf>
    <xf numFmtId="0" fontId="10" fillId="0" borderId="0" xfId="0" applyFont="1" applyAlignment="1">
      <alignment/>
    </xf>
    <xf numFmtId="164" fontId="0" fillId="0" borderId="13" xfId="53" applyNumberFormat="1" applyFont="1" applyFill="1" applyBorder="1" applyAlignment="1">
      <alignment horizontal="right" vertical="center"/>
      <protection/>
    </xf>
    <xf numFmtId="164" fontId="0" fillId="0" borderId="0" xfId="0" applyNumberFormat="1" applyFont="1" applyFill="1" applyAlignment="1">
      <alignment/>
    </xf>
    <xf numFmtId="165" fontId="0" fillId="0" borderId="0" xfId="54" applyNumberFormat="1" applyFont="1" applyFill="1" applyAlignment="1">
      <alignment vertical="center"/>
    </xf>
    <xf numFmtId="164" fontId="0" fillId="0" borderId="0" xfId="53" applyNumberFormat="1" applyFont="1" applyFill="1" applyBorder="1" applyAlignment="1">
      <alignment vertical="center"/>
      <protection/>
    </xf>
    <xf numFmtId="171" fontId="1" fillId="0" borderId="10" xfId="47" applyNumberFormat="1" applyFont="1" applyFill="1" applyBorder="1" applyAlignment="1">
      <alignment horizontal="right" vertical="center"/>
    </xf>
    <xf numFmtId="168" fontId="0" fillId="0" borderId="14" xfId="52" applyNumberFormat="1" applyFont="1" applyFill="1" applyBorder="1" applyAlignment="1">
      <alignment horizontal="center" vertical="center"/>
      <protection/>
    </xf>
    <xf numFmtId="0" fontId="0" fillId="0" borderId="12" xfId="52" applyFont="1" applyBorder="1" applyAlignment="1">
      <alignment horizontal="center"/>
      <protection/>
    </xf>
    <xf numFmtId="0" fontId="0" fillId="0" borderId="14" xfId="52" applyFont="1" applyBorder="1">
      <alignment/>
      <protection/>
    </xf>
    <xf numFmtId="167" fontId="0" fillId="0" borderId="14" xfId="52" applyNumberFormat="1" applyFont="1" applyBorder="1" applyAlignment="1">
      <alignment horizontal="center" vertical="center"/>
      <protection/>
    </xf>
    <xf numFmtId="168" fontId="0" fillId="0" borderId="14" xfId="52" applyNumberFormat="1" applyFont="1" applyBorder="1" applyAlignment="1">
      <alignment horizontal="center" vertical="center"/>
      <protection/>
    </xf>
    <xf numFmtId="167" fontId="0" fillId="0" borderId="14" xfId="47"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0" fontId="1" fillId="0" borderId="15" xfId="53" applyFont="1" applyFill="1" applyBorder="1" applyAlignment="1">
      <alignment horizontal="center" vertical="center"/>
      <protection/>
    </xf>
    <xf numFmtId="0" fontId="2" fillId="0" borderId="0" xfId="45" applyFont="1" applyBorder="1" applyAlignment="1" applyProtection="1">
      <alignment/>
      <protection/>
    </xf>
    <xf numFmtId="0" fontId="13" fillId="0" borderId="0" xfId="0" applyFont="1" applyBorder="1" applyAlignment="1">
      <alignment/>
    </xf>
    <xf numFmtId="0" fontId="13" fillId="0" borderId="0" xfId="0" applyFont="1" applyAlignment="1">
      <alignment/>
    </xf>
    <xf numFmtId="169" fontId="0" fillId="0" borderId="0" xfId="54" applyNumberFormat="1" applyFont="1" applyFill="1" applyAlignment="1">
      <alignment/>
    </xf>
    <xf numFmtId="0" fontId="0" fillId="0" borderId="0" xfId="0" applyFill="1" applyAlignment="1">
      <alignment/>
    </xf>
    <xf numFmtId="167" fontId="0" fillId="0" borderId="14" xfId="52" applyNumberFormat="1" applyFont="1" applyFill="1" applyBorder="1" applyAlignment="1">
      <alignment horizontal="center" vertical="center"/>
      <protection/>
    </xf>
    <xf numFmtId="164" fontId="0" fillId="0" borderId="0" xfId="0" applyNumberFormat="1" applyFill="1" applyAlignment="1">
      <alignment/>
    </xf>
    <xf numFmtId="3" fontId="0" fillId="0" borderId="10" xfId="53" applyNumberFormat="1" applyFont="1" applyFill="1" applyBorder="1" applyAlignment="1">
      <alignment vertical="center"/>
      <protection/>
    </xf>
    <xf numFmtId="3" fontId="32" fillId="20" borderId="16" xfId="0" applyNumberFormat="1" applyFont="1" applyFill="1" applyBorder="1" applyAlignment="1">
      <alignment horizontal="center" vertical="center"/>
    </xf>
    <xf numFmtId="3" fontId="11" fillId="0" borderId="0" xfId="0" applyNumberFormat="1" applyFont="1" applyBorder="1" applyAlignment="1">
      <alignment horizontal="center" vertical="center"/>
    </xf>
    <xf numFmtId="3" fontId="11" fillId="0" borderId="17" xfId="0" applyNumberFormat="1" applyFont="1" applyBorder="1" applyAlignment="1">
      <alignment horizontal="center" vertical="center"/>
    </xf>
    <xf numFmtId="3" fontId="11" fillId="0" borderId="18" xfId="0" applyNumberFormat="1" applyFont="1" applyBorder="1" applyAlignment="1">
      <alignment horizontal="center" vertical="center"/>
    </xf>
    <xf numFmtId="3" fontId="11" fillId="0" borderId="19" xfId="0" applyNumberFormat="1" applyFont="1" applyBorder="1" applyAlignment="1">
      <alignment horizontal="center" vertical="center"/>
    </xf>
    <xf numFmtId="1" fontId="32" fillId="20" borderId="20" xfId="0" applyNumberFormat="1" applyFont="1" applyFill="1" applyBorder="1" applyAlignment="1">
      <alignment horizontal="center" vertical="center"/>
    </xf>
    <xf numFmtId="0" fontId="0" fillId="0" borderId="0" xfId="0" applyFill="1" applyBorder="1" applyAlignment="1">
      <alignment/>
    </xf>
    <xf numFmtId="0" fontId="31" fillId="0" borderId="0" xfId="0" applyFont="1" applyFill="1" applyBorder="1" applyAlignment="1">
      <alignment horizontal="center" vertical="center" wrapText="1"/>
    </xf>
    <xf numFmtId="1" fontId="32" fillId="0" borderId="0"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xf>
    <xf numFmtId="3"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164" fontId="0" fillId="0" borderId="10" xfId="53" applyNumberFormat="1" applyFont="1" applyBorder="1" applyAlignment="1" quotePrefix="1">
      <alignment horizontal="center" vertical="center"/>
      <protection/>
    </xf>
    <xf numFmtId="167" fontId="0" fillId="0" borderId="0" xfId="54" applyNumberFormat="1" applyFont="1" applyFill="1" applyAlignment="1">
      <alignment/>
    </xf>
    <xf numFmtId="167" fontId="0" fillId="0" borderId="0" xfId="0" applyNumberFormat="1" applyAlignment="1">
      <alignment/>
    </xf>
    <xf numFmtId="164" fontId="0" fillId="0" borderId="10" xfId="53" applyNumberFormat="1" applyFont="1" applyFill="1" applyBorder="1" applyAlignment="1" quotePrefix="1">
      <alignment horizontal="center" vertical="center"/>
      <protection/>
    </xf>
    <xf numFmtId="0" fontId="12" fillId="0" borderId="0" xfId="52" applyFont="1" applyBorder="1">
      <alignment/>
      <protection/>
    </xf>
    <xf numFmtId="173" fontId="0" fillId="0" borderId="10" xfId="53" applyNumberFormat="1" applyFont="1" applyFill="1" applyBorder="1" applyAlignment="1">
      <alignment horizontal="right" vertical="center"/>
      <protection/>
    </xf>
    <xf numFmtId="173" fontId="1" fillId="0" borderId="10" xfId="53" applyNumberFormat="1" applyFont="1" applyFill="1" applyBorder="1" applyAlignment="1">
      <alignment horizontal="right" vertical="center"/>
      <protection/>
    </xf>
    <xf numFmtId="0" fontId="0" fillId="0" borderId="0" xfId="52" applyFont="1" applyBorder="1" applyAlignment="1">
      <alignment horizontal="right"/>
      <protection/>
    </xf>
    <xf numFmtId="0" fontId="0" fillId="0" borderId="0" xfId="0" applyNumberFormat="1" applyFont="1" applyFill="1" applyAlignment="1">
      <alignment/>
    </xf>
    <xf numFmtId="164" fontId="0" fillId="0" borderId="0" xfId="0" applyNumberFormat="1" applyAlignment="1">
      <alignment/>
    </xf>
    <xf numFmtId="167" fontId="0" fillId="0" borderId="0" xfId="0" applyNumberFormat="1" applyAlignment="1">
      <alignment horizontal="center"/>
    </xf>
    <xf numFmtId="175" fontId="0" fillId="0" borderId="0" xfId="0" applyNumberFormat="1" applyFont="1" applyFill="1" applyBorder="1" applyAlignment="1">
      <alignment horizontal="center" vertical="center"/>
    </xf>
    <xf numFmtId="185" fontId="0" fillId="0" borderId="0" xfId="52" applyNumberFormat="1" applyFont="1" applyFill="1" applyBorder="1" applyAlignment="1">
      <alignment horizontal="center"/>
      <protection/>
    </xf>
    <xf numFmtId="185" fontId="0" fillId="0" borderId="0" xfId="0" applyNumberFormat="1" applyFill="1" applyBorder="1" applyAlignment="1">
      <alignment/>
    </xf>
    <xf numFmtId="174" fontId="0" fillId="0" borderId="0" xfId="0" applyNumberFormat="1" applyFill="1" applyBorder="1" applyAlignment="1">
      <alignment/>
    </xf>
    <xf numFmtId="167" fontId="0" fillId="0" borderId="0" xfId="52" applyNumberFormat="1" applyFont="1" applyFill="1" applyBorder="1" applyAlignment="1">
      <alignment horizontal="center" vertical="center"/>
      <protection/>
    </xf>
    <xf numFmtId="185" fontId="0" fillId="0" borderId="0" xfId="0" applyNumberFormat="1" applyAlignment="1">
      <alignment/>
    </xf>
    <xf numFmtId="168" fontId="0" fillId="0" borderId="12" xfId="52" applyNumberFormat="1" applyFont="1" applyFill="1" applyBorder="1" applyAlignment="1">
      <alignment horizontal="center"/>
      <protection/>
    </xf>
    <xf numFmtId="168" fontId="0" fillId="0" borderId="11" xfId="52" applyNumberFormat="1" applyFont="1" applyFill="1" applyBorder="1" applyAlignment="1">
      <alignment horizontal="center" vertical="center"/>
      <protection/>
    </xf>
    <xf numFmtId="168" fontId="0" fillId="0" borderId="11" xfId="52" applyNumberFormat="1" applyFont="1" applyFill="1" applyBorder="1" applyAlignment="1">
      <alignment horizontal="center"/>
      <protection/>
    </xf>
    <xf numFmtId="168" fontId="0" fillId="0" borderId="14" xfId="47" applyNumberFormat="1" applyFont="1" applyFill="1" applyBorder="1" applyAlignment="1">
      <alignment horizontal="center" vertical="center"/>
    </xf>
    <xf numFmtId="168" fontId="0" fillId="0" borderId="0" xfId="52" applyNumberFormat="1" applyFont="1" applyFill="1" applyBorder="1" applyAlignment="1">
      <alignment horizontal="center"/>
      <protection/>
    </xf>
    <xf numFmtId="0" fontId="0" fillId="0" borderId="0" xfId="52" applyFont="1" applyFill="1" applyBorder="1" applyAlignment="1">
      <alignment horizontal="center"/>
      <protection/>
    </xf>
    <xf numFmtId="168" fontId="33" fillId="0" borderId="0" xfId="52" applyNumberFormat="1" applyFont="1" applyFill="1" applyBorder="1" applyAlignment="1">
      <alignment horizontal="center" vertical="center"/>
      <protection/>
    </xf>
    <xf numFmtId="175" fontId="0" fillId="0" borderId="0" xfId="0" applyNumberFormat="1" applyFont="1" applyFill="1" applyAlignment="1">
      <alignment/>
    </xf>
    <xf numFmtId="1" fontId="6" fillId="0" borderId="0" xfId="0" applyNumberFormat="1" applyFont="1" applyFill="1" applyBorder="1" applyAlignment="1">
      <alignment horizontal="center" vertical="center"/>
    </xf>
    <xf numFmtId="1" fontId="6" fillId="0" borderId="0" xfId="0" applyNumberFormat="1" applyFont="1" applyFill="1" applyBorder="1" applyAlignment="1">
      <alignment horizontal="left" vertical="center"/>
    </xf>
    <xf numFmtId="1" fontId="0" fillId="0" borderId="10" xfId="0" applyNumberFormat="1" applyFont="1" applyFill="1" applyBorder="1" applyAlignment="1">
      <alignment horizontal="center" vertical="center"/>
    </xf>
    <xf numFmtId="164" fontId="0" fillId="0" borderId="10" xfId="0" applyNumberFormat="1" applyFont="1" applyFill="1" applyBorder="1" applyAlignment="1">
      <alignment horizontal="right" vertical="center"/>
    </xf>
    <xf numFmtId="170" fontId="0" fillId="0" borderId="10" xfId="47" applyNumberFormat="1" applyFont="1" applyFill="1" applyBorder="1" applyAlignment="1">
      <alignment horizontal="center" vertical="center" wrapText="1"/>
    </xf>
    <xf numFmtId="164" fontId="1" fillId="0" borderId="10" xfId="0" applyNumberFormat="1" applyFont="1" applyFill="1" applyBorder="1" applyAlignment="1">
      <alignment horizontal="right" vertical="center"/>
    </xf>
    <xf numFmtId="0" fontId="0" fillId="0" borderId="21" xfId="0" applyBorder="1" applyAlignment="1">
      <alignment vertical="top" wrapText="1"/>
    </xf>
    <xf numFmtId="0" fontId="0" fillId="0" borderId="11" xfId="0" applyBorder="1" applyAlignment="1">
      <alignment wrapText="1"/>
    </xf>
    <xf numFmtId="0" fontId="0" fillId="0" borderId="22" xfId="0" applyBorder="1" applyAlignment="1">
      <alignment wrapText="1"/>
    </xf>
    <xf numFmtId="0" fontId="0" fillId="0" borderId="19" xfId="0" applyBorder="1" applyAlignment="1">
      <alignment vertical="top" wrapText="1"/>
    </xf>
    <xf numFmtId="0" fontId="0" fillId="0" borderId="0" xfId="0" applyBorder="1" applyAlignment="1">
      <alignment wrapText="1"/>
    </xf>
    <xf numFmtId="0" fontId="0" fillId="0" borderId="23" xfId="0" applyBorder="1" applyAlignment="1">
      <alignment wrapText="1"/>
    </xf>
    <xf numFmtId="0" fontId="0" fillId="0" borderId="19" xfId="0" applyBorder="1" applyAlignment="1">
      <alignment wrapText="1"/>
    </xf>
    <xf numFmtId="0" fontId="0" fillId="0" borderId="24" xfId="0" applyBorder="1" applyAlignment="1">
      <alignment wrapText="1"/>
    </xf>
    <xf numFmtId="0" fontId="0" fillId="0" borderId="12" xfId="0" applyBorder="1" applyAlignment="1">
      <alignment wrapText="1"/>
    </xf>
    <xf numFmtId="0" fontId="0" fillId="0" borderId="25" xfId="0" applyBorder="1" applyAlignment="1">
      <alignment wrapText="1"/>
    </xf>
    <xf numFmtId="0" fontId="3" fillId="0" borderId="0" xfId="53" applyFont="1" applyFill="1" applyAlignment="1">
      <alignment horizontal="left" vertical="center"/>
      <protection/>
    </xf>
    <xf numFmtId="0" fontId="1" fillId="0" borderId="26" xfId="53" applyFont="1" applyFill="1" applyBorder="1" applyAlignment="1">
      <alignment horizontal="center" vertical="center" wrapText="1"/>
      <protection/>
    </xf>
    <xf numFmtId="0" fontId="0" fillId="0" borderId="10" xfId="0" applyFill="1" applyBorder="1" applyAlignment="1">
      <alignment horizontal="center" vertical="center" wrapText="1"/>
    </xf>
    <xf numFmtId="0" fontId="1" fillId="0" borderId="27" xfId="53" applyFont="1" applyFill="1" applyBorder="1" applyAlignment="1">
      <alignment horizontal="center" vertical="center" wrapText="1"/>
      <protection/>
    </xf>
    <xf numFmtId="0" fontId="1" fillId="0" borderId="10" xfId="53" applyFont="1" applyFill="1" applyBorder="1" applyAlignment="1">
      <alignment horizontal="center" vertical="center" wrapText="1"/>
      <protection/>
    </xf>
    <xf numFmtId="0" fontId="1" fillId="0" borderId="28" xfId="53" applyFont="1" applyFill="1" applyBorder="1" applyAlignment="1">
      <alignment horizontal="center" vertical="center" wrapText="1"/>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Ch6-102-105" xfId="52"/>
    <cellStyle name="Normal_p22-23"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tabSelected="1" workbookViewId="0" topLeftCell="A1">
      <selection activeCell="A1" sqref="A1"/>
    </sheetView>
  </sheetViews>
  <sheetFormatPr defaultColWidth="11.421875" defaultRowHeight="12.75"/>
  <cols>
    <col min="1" max="1" width="80.421875" style="0" customWidth="1"/>
  </cols>
  <sheetData>
    <row r="1" spans="1:7" ht="12.75">
      <c r="A1" s="1" t="s">
        <v>0</v>
      </c>
      <c r="B1" s="2"/>
      <c r="C1" s="2"/>
      <c r="D1" s="2"/>
      <c r="E1" s="2"/>
      <c r="F1" s="2"/>
      <c r="G1" s="2"/>
    </row>
    <row r="2" spans="1:7" ht="12.75">
      <c r="A2" s="2"/>
      <c r="B2" s="2"/>
      <c r="C2" s="2"/>
      <c r="D2" s="2"/>
      <c r="E2" s="2"/>
      <c r="F2" s="2"/>
      <c r="G2" s="2"/>
    </row>
    <row r="3" spans="1:7" ht="12.75">
      <c r="A3" s="2"/>
      <c r="B3" s="2"/>
      <c r="C3" s="2"/>
      <c r="D3" s="2"/>
      <c r="E3" s="2"/>
      <c r="F3" s="2"/>
      <c r="G3" s="2"/>
    </row>
    <row r="4" spans="1:7" ht="12.75">
      <c r="A4" s="3" t="s">
        <v>1</v>
      </c>
      <c r="B4" s="2"/>
      <c r="C4" s="2"/>
      <c r="D4" s="2"/>
      <c r="E4" s="2"/>
      <c r="F4" s="2"/>
      <c r="G4" s="2"/>
    </row>
    <row r="5" spans="1:7" ht="12.75">
      <c r="A5" s="2"/>
      <c r="B5" s="2"/>
      <c r="C5" s="2"/>
      <c r="D5" s="2"/>
      <c r="E5" s="2"/>
      <c r="F5" s="2"/>
      <c r="G5" s="2"/>
    </row>
    <row r="6" spans="1:7" ht="12.75">
      <c r="A6" s="3" t="s">
        <v>2</v>
      </c>
      <c r="B6" s="2"/>
      <c r="C6" s="2"/>
      <c r="D6" s="2"/>
      <c r="E6" s="2"/>
      <c r="F6" s="2"/>
      <c r="G6" s="2"/>
    </row>
    <row r="7" spans="1:7" ht="12.75">
      <c r="A7" s="2"/>
      <c r="B7" s="2"/>
      <c r="C7" s="2"/>
      <c r="D7" s="2"/>
      <c r="E7" s="2"/>
      <c r="F7" s="2"/>
      <c r="G7" s="2"/>
    </row>
    <row r="8" spans="1:7" ht="12.75">
      <c r="A8" s="3" t="s">
        <v>3</v>
      </c>
      <c r="B8" s="2"/>
      <c r="C8" s="2"/>
      <c r="D8" s="2"/>
      <c r="E8" s="2"/>
      <c r="F8" s="2"/>
      <c r="G8" s="2"/>
    </row>
    <row r="9" spans="1:7" ht="12.75">
      <c r="A9" s="2"/>
      <c r="B9" s="2"/>
      <c r="C9" s="2"/>
      <c r="D9" s="2"/>
      <c r="E9" s="2"/>
      <c r="F9" s="2"/>
      <c r="G9" s="2"/>
    </row>
    <row r="10" spans="1:7" ht="12.75">
      <c r="A10" s="3" t="s">
        <v>4</v>
      </c>
      <c r="B10" s="2"/>
      <c r="C10" s="2"/>
      <c r="D10" s="2"/>
      <c r="E10" s="2"/>
      <c r="F10" s="2"/>
      <c r="G10" s="2"/>
    </row>
    <row r="11" spans="1:7" ht="12.75">
      <c r="A11" s="2"/>
      <c r="B11" s="2"/>
      <c r="C11" s="2"/>
      <c r="D11" s="2"/>
      <c r="E11" s="2"/>
      <c r="F11" s="2"/>
      <c r="G11" s="2"/>
    </row>
    <row r="12" spans="1:7" ht="12.75">
      <c r="A12" s="3" t="s">
        <v>5</v>
      </c>
      <c r="B12" s="2"/>
      <c r="C12" s="2"/>
      <c r="D12" s="2"/>
      <c r="E12" s="2"/>
      <c r="F12" s="2"/>
      <c r="G12" s="2"/>
    </row>
    <row r="13" spans="1:7" ht="12.75">
      <c r="A13" s="2"/>
      <c r="B13" s="2"/>
      <c r="C13" s="2"/>
      <c r="D13" s="2"/>
      <c r="E13" s="2"/>
      <c r="F13" s="2"/>
      <c r="G13" s="2"/>
    </row>
    <row r="14" spans="1:7" s="85" customFormat="1" ht="12.75">
      <c r="A14" s="83" t="s">
        <v>6</v>
      </c>
      <c r="B14" s="84"/>
      <c r="C14" s="84"/>
      <c r="D14" s="84"/>
      <c r="E14" s="84"/>
      <c r="F14" s="84"/>
      <c r="G14" s="84"/>
    </row>
    <row r="15" spans="1:7" ht="12.75">
      <c r="A15" s="2"/>
      <c r="B15" s="2"/>
      <c r="C15" s="2"/>
      <c r="D15" s="2"/>
      <c r="E15" s="2"/>
      <c r="F15" s="2"/>
      <c r="G15" s="2"/>
    </row>
    <row r="16" spans="1:7" ht="12.75">
      <c r="A16" s="2"/>
      <c r="B16" s="2"/>
      <c r="C16" s="2"/>
      <c r="D16" s="2"/>
      <c r="E16" s="2"/>
      <c r="F16" s="2"/>
      <c r="G16" s="2"/>
    </row>
    <row r="17" spans="1:7" ht="12.75">
      <c r="A17" s="1" t="s">
        <v>38</v>
      </c>
      <c r="B17" s="2"/>
      <c r="C17" s="2"/>
      <c r="D17" s="2"/>
      <c r="E17" s="2"/>
      <c r="F17" s="2"/>
      <c r="G17" s="2"/>
    </row>
    <row r="18" spans="1:7" ht="12.75">
      <c r="A18" s="2"/>
      <c r="B18" s="2"/>
      <c r="C18" s="2"/>
      <c r="D18" s="2"/>
      <c r="E18" s="2"/>
      <c r="F18" s="2"/>
      <c r="G18" s="2"/>
    </row>
    <row r="19" spans="1:6" ht="12.75">
      <c r="A19" s="135" t="s">
        <v>79</v>
      </c>
      <c r="B19" s="136"/>
      <c r="C19" s="136"/>
      <c r="D19" s="136"/>
      <c r="E19" s="136"/>
      <c r="F19" s="137"/>
    </row>
    <row r="20" spans="1:11" ht="12.75">
      <c r="A20" s="138"/>
      <c r="B20" s="139"/>
      <c r="C20" s="139"/>
      <c r="D20" s="139"/>
      <c r="E20" s="139"/>
      <c r="F20" s="140"/>
      <c r="K20" s="4"/>
    </row>
    <row r="21" spans="1:6" ht="12.75">
      <c r="A21" s="138"/>
      <c r="B21" s="139"/>
      <c r="C21" s="139"/>
      <c r="D21" s="139"/>
      <c r="E21" s="139"/>
      <c r="F21" s="140"/>
    </row>
    <row r="22" spans="1:6" ht="12.75">
      <c r="A22" s="138"/>
      <c r="B22" s="139"/>
      <c r="C22" s="139"/>
      <c r="D22" s="139"/>
      <c r="E22" s="139"/>
      <c r="F22" s="140"/>
    </row>
    <row r="23" spans="1:6" ht="12.75">
      <c r="A23" s="138"/>
      <c r="B23" s="139"/>
      <c r="C23" s="139"/>
      <c r="D23" s="139"/>
      <c r="E23" s="139"/>
      <c r="F23" s="140"/>
    </row>
    <row r="24" spans="1:6" ht="12.75">
      <c r="A24" s="138"/>
      <c r="B24" s="139"/>
      <c r="C24" s="139"/>
      <c r="D24" s="139"/>
      <c r="E24" s="139"/>
      <c r="F24" s="140"/>
    </row>
    <row r="25" spans="1:6" ht="12.75">
      <c r="A25" s="138"/>
      <c r="B25" s="139"/>
      <c r="C25" s="139"/>
      <c r="D25" s="139"/>
      <c r="E25" s="139"/>
      <c r="F25" s="140"/>
    </row>
    <row r="26" spans="1:6" ht="12.75">
      <c r="A26" s="141"/>
      <c r="B26" s="139"/>
      <c r="C26" s="139"/>
      <c r="D26" s="139"/>
      <c r="E26" s="139"/>
      <c r="F26" s="140"/>
    </row>
    <row r="27" spans="1:6" ht="12.75">
      <c r="A27" s="141"/>
      <c r="B27" s="139"/>
      <c r="C27" s="139"/>
      <c r="D27" s="139"/>
      <c r="E27" s="139"/>
      <c r="F27" s="140"/>
    </row>
    <row r="28" spans="1:6" ht="12.75">
      <c r="A28" s="141"/>
      <c r="B28" s="139"/>
      <c r="C28" s="139"/>
      <c r="D28" s="139"/>
      <c r="E28" s="139"/>
      <c r="F28" s="140"/>
    </row>
    <row r="29" spans="1:6" ht="12.75">
      <c r="A29" s="141"/>
      <c r="B29" s="139"/>
      <c r="C29" s="139"/>
      <c r="D29" s="139"/>
      <c r="E29" s="139"/>
      <c r="F29" s="140"/>
    </row>
    <row r="30" spans="1:6" ht="12.75">
      <c r="A30" s="141"/>
      <c r="B30" s="139"/>
      <c r="C30" s="139"/>
      <c r="D30" s="139"/>
      <c r="E30" s="139"/>
      <c r="F30" s="140"/>
    </row>
    <row r="31" spans="1:6" ht="12.75">
      <c r="A31" s="141"/>
      <c r="B31" s="139"/>
      <c r="C31" s="139"/>
      <c r="D31" s="139"/>
      <c r="E31" s="139"/>
      <c r="F31" s="140"/>
    </row>
    <row r="32" spans="1:6" ht="12.75">
      <c r="A32" s="142"/>
      <c r="B32" s="143"/>
      <c r="C32" s="143"/>
      <c r="D32" s="143"/>
      <c r="E32" s="143"/>
      <c r="F32" s="144"/>
    </row>
    <row r="34" ht="12.75">
      <c r="E34" s="2"/>
    </row>
  </sheetData>
  <mergeCells count="1">
    <mergeCell ref="A19:F32"/>
  </mergeCells>
  <hyperlinks>
    <hyperlink ref="A4" location="'arrivées 20 pays'!A1" display="Arrivées de touristes internationaux des 20 pays les plus visités"/>
    <hyperlink ref="A6" location="'recettes 20 pays'!A1" display="Recettes du tourisme international des 20 premiers pays bénéficiaires"/>
    <hyperlink ref="A8" location="'arrivées par destination'!A1" display="arrivées de touristes internationaux par région mondiale de destination"/>
    <hyperlink ref="A10" location="'recettes par destination'!A1" display="Recettes du tourisme international par région mondiale de destination"/>
    <hyperlink ref="A12" location="'arrivées 5 pays'!A1" display="Evolution des arrivées de touristes internationaux des cinq principaux pays de destination"/>
    <hyperlink ref="A14" location="'recettes 5 pays'!A1" display="Evolution des recettes du tourisme international des cinq principaux pays de destination"/>
  </hyperlinks>
  <printOptions/>
  <pageMargins left="0.75" right="0.75" top="1" bottom="1" header="0.4921259845" footer="0.4921259845"/>
  <pageSetup fitToHeight="1" fitToWidth="1" horizontalDpi="600" verticalDpi="600" orientation="landscape" paperSize="9" scale="95" r:id="rId1"/>
  <headerFooter alignWithMargins="0">
    <oddFooter>&amp;C&amp;F
&amp;A&amp;R&amp;D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43"/>
  <sheetViews>
    <sheetView workbookViewId="0" topLeftCell="A1">
      <selection activeCell="C2" sqref="C2"/>
    </sheetView>
  </sheetViews>
  <sheetFormatPr defaultColWidth="11.421875" defaultRowHeight="12.75"/>
  <cols>
    <col min="1" max="2" width="9.140625" style="6" customWidth="1"/>
    <col min="3" max="3" width="20.28125" style="6" customWidth="1"/>
    <col min="4" max="8" width="12.421875" style="6" bestFit="1" customWidth="1"/>
    <col min="9" max="9" width="11.57421875" style="6" bestFit="1" customWidth="1"/>
    <col min="10" max="10" width="11.140625" style="6" customWidth="1"/>
    <col min="11" max="11" width="10.7109375" style="6" customWidth="1"/>
    <col min="12" max="16384" width="11.421875" style="6" customWidth="1"/>
  </cols>
  <sheetData>
    <row r="1" spans="1:11" ht="15.75">
      <c r="A1" s="145" t="s">
        <v>1</v>
      </c>
      <c r="B1" s="145"/>
      <c r="C1" s="145"/>
      <c r="D1" s="145"/>
      <c r="E1" s="145"/>
      <c r="F1" s="145"/>
      <c r="G1" s="145"/>
      <c r="H1" s="145"/>
      <c r="I1" s="145"/>
      <c r="J1" s="145"/>
      <c r="K1" s="145"/>
    </row>
    <row r="2" spans="1:11" ht="12.75">
      <c r="A2" s="7"/>
      <c r="B2" s="7"/>
      <c r="C2" s="25" t="s">
        <v>7</v>
      </c>
      <c r="D2" s="7"/>
      <c r="E2" s="7"/>
      <c r="F2" s="7"/>
      <c r="G2" s="7"/>
      <c r="H2" s="7"/>
      <c r="I2" s="7"/>
      <c r="J2" s="7"/>
      <c r="K2" s="7"/>
    </row>
    <row r="3" spans="1:11" ht="12.75">
      <c r="A3" s="7"/>
      <c r="B3" s="7"/>
      <c r="C3" s="8"/>
      <c r="D3" s="7"/>
      <c r="E3" s="7"/>
      <c r="F3" s="7"/>
      <c r="G3" s="7"/>
      <c r="H3" s="7"/>
      <c r="I3" s="7"/>
      <c r="J3" s="7"/>
      <c r="K3" s="7"/>
    </row>
    <row r="4" spans="1:11" ht="24" customHeight="1">
      <c r="A4" s="9" t="s">
        <v>8</v>
      </c>
      <c r="B4" s="9"/>
      <c r="C4" s="146" t="s">
        <v>9</v>
      </c>
      <c r="D4" s="146" t="s">
        <v>74</v>
      </c>
      <c r="E4" s="150"/>
      <c r="F4" s="150"/>
      <c r="G4" s="150"/>
      <c r="H4" s="148"/>
      <c r="I4" s="148" t="s">
        <v>72</v>
      </c>
      <c r="J4" s="146" t="s">
        <v>67</v>
      </c>
      <c r="K4" s="148"/>
    </row>
    <row r="5" spans="1:11" ht="24.75" customHeight="1">
      <c r="A5" s="10">
        <v>1980</v>
      </c>
      <c r="B5" s="10">
        <v>2010</v>
      </c>
      <c r="C5" s="147"/>
      <c r="D5" s="82">
        <v>1980</v>
      </c>
      <c r="E5" s="82">
        <v>1990</v>
      </c>
      <c r="F5" s="82" t="s">
        <v>58</v>
      </c>
      <c r="G5" s="82" t="s">
        <v>52</v>
      </c>
      <c r="H5" s="82" t="s">
        <v>53</v>
      </c>
      <c r="I5" s="149"/>
      <c r="J5" s="10">
        <v>1980</v>
      </c>
      <c r="K5" s="10">
        <v>2010</v>
      </c>
    </row>
    <row r="6" spans="1:15" ht="12.75">
      <c r="A6" s="11">
        <v>1</v>
      </c>
      <c r="B6" s="11">
        <v>1</v>
      </c>
      <c r="C6" s="22" t="s">
        <v>11</v>
      </c>
      <c r="D6" s="12">
        <v>30.1</v>
      </c>
      <c r="E6" s="12">
        <v>52.497</v>
      </c>
      <c r="F6" s="12">
        <v>77.19</v>
      </c>
      <c r="G6" s="12">
        <v>76.766</v>
      </c>
      <c r="H6" s="12">
        <v>77.146</v>
      </c>
      <c r="I6" s="109">
        <f>(H6/G6-1)*100</f>
        <v>0.4950108120782559</v>
      </c>
      <c r="J6" s="12">
        <v>10.5688202247191</v>
      </c>
      <c r="K6" s="12">
        <f>H6/$H$27*100</f>
        <v>8.206209385667162</v>
      </c>
      <c r="M6" s="105"/>
      <c r="N6" s="71"/>
      <c r="O6" s="112"/>
    </row>
    <row r="7" spans="1:15" ht="12.75">
      <c r="A7" s="11">
        <v>2</v>
      </c>
      <c r="B7" s="11">
        <v>2</v>
      </c>
      <c r="C7" s="22" t="s">
        <v>12</v>
      </c>
      <c r="D7" s="12">
        <v>22.5</v>
      </c>
      <c r="E7" s="12">
        <v>39.363</v>
      </c>
      <c r="F7" s="12">
        <v>51.238</v>
      </c>
      <c r="G7" s="70">
        <v>54.962</v>
      </c>
      <c r="H7" s="70">
        <v>59.793</v>
      </c>
      <c r="I7" s="109">
        <f aca="true" t="shared" si="0" ref="I7:I26">(H7/G7-1)*100</f>
        <v>8.789709253666157</v>
      </c>
      <c r="J7" s="12">
        <v>7.900280898876404</v>
      </c>
      <c r="K7" s="12">
        <f aca="true" t="shared" si="1" ref="K7:K25">H7/$H$27*100</f>
        <v>6.360328180297056</v>
      </c>
      <c r="M7" s="105"/>
      <c r="N7" s="71"/>
      <c r="O7" s="112"/>
    </row>
    <row r="8" spans="1:15" ht="12.75">
      <c r="A8" s="11">
        <v>18</v>
      </c>
      <c r="B8" s="11">
        <v>3</v>
      </c>
      <c r="C8" s="22" t="s">
        <v>14</v>
      </c>
      <c r="D8" s="12">
        <v>3.5</v>
      </c>
      <c r="E8" s="12">
        <v>10.484</v>
      </c>
      <c r="F8" s="12">
        <v>31.229</v>
      </c>
      <c r="G8" s="12">
        <v>50.875</v>
      </c>
      <c r="H8" s="12">
        <v>55.665</v>
      </c>
      <c r="I8" s="109">
        <f t="shared" si="0"/>
        <v>9.415233415233404</v>
      </c>
      <c r="J8" s="12">
        <v>1.2289325842696628</v>
      </c>
      <c r="K8" s="12">
        <f t="shared" si="1"/>
        <v>5.921222687542615</v>
      </c>
      <c r="M8" s="105"/>
      <c r="N8" s="71"/>
      <c r="O8" s="112"/>
    </row>
    <row r="9" spans="1:15" ht="12.75">
      <c r="A9" s="11">
        <v>3</v>
      </c>
      <c r="B9" s="11">
        <v>4</v>
      </c>
      <c r="C9" s="22" t="s">
        <v>13</v>
      </c>
      <c r="D9" s="12">
        <v>22.388</v>
      </c>
      <c r="E9" s="12">
        <v>34.085</v>
      </c>
      <c r="F9" s="12">
        <v>46.4</v>
      </c>
      <c r="G9" s="12">
        <v>52.178</v>
      </c>
      <c r="H9" s="12">
        <v>52.677</v>
      </c>
      <c r="I9" s="109">
        <f t="shared" si="0"/>
        <v>0.9563417532293395</v>
      </c>
      <c r="J9" s="12">
        <v>7.860955056179776</v>
      </c>
      <c r="K9" s="12">
        <f t="shared" si="1"/>
        <v>5.603381793077919</v>
      </c>
      <c r="M9" s="105"/>
      <c r="N9" s="71"/>
      <c r="O9" s="112"/>
    </row>
    <row r="10" spans="1:15" ht="12.75">
      <c r="A10" s="11">
        <v>4</v>
      </c>
      <c r="B10" s="11">
        <v>5</v>
      </c>
      <c r="C10" s="22" t="s">
        <v>15</v>
      </c>
      <c r="D10" s="12">
        <v>22.087</v>
      </c>
      <c r="E10" s="12">
        <v>26.679</v>
      </c>
      <c r="F10" s="12">
        <v>41.181</v>
      </c>
      <c r="G10" s="12">
        <v>43.239</v>
      </c>
      <c r="H10" s="12">
        <v>43.626</v>
      </c>
      <c r="I10" s="109">
        <f t="shared" si="0"/>
        <v>0.8950253243599438</v>
      </c>
      <c r="J10" s="12">
        <v>7.755266853932584</v>
      </c>
      <c r="K10" s="12">
        <f t="shared" si="1"/>
        <v>4.640604706130138</v>
      </c>
      <c r="M10" s="105"/>
      <c r="N10" s="71"/>
      <c r="O10" s="112"/>
    </row>
    <row r="11" spans="1:15" ht="12.75">
      <c r="A11" s="11">
        <v>7</v>
      </c>
      <c r="B11" s="11">
        <v>6</v>
      </c>
      <c r="C11" s="22" t="s">
        <v>16</v>
      </c>
      <c r="D11" s="12">
        <v>12.42</v>
      </c>
      <c r="E11" s="12">
        <v>18.013</v>
      </c>
      <c r="F11" s="12">
        <v>23.2</v>
      </c>
      <c r="G11" s="12">
        <v>28.199</v>
      </c>
      <c r="H11" s="12">
        <v>28.133</v>
      </c>
      <c r="I11" s="109">
        <f t="shared" si="0"/>
        <v>-0.23405085286712923</v>
      </c>
      <c r="J11" s="12">
        <v>4.360955056179775</v>
      </c>
      <c r="K11" s="12">
        <f t="shared" si="1"/>
        <v>2.9925762663906657</v>
      </c>
      <c r="M11" s="105"/>
      <c r="N11" s="71"/>
      <c r="O11" s="112"/>
    </row>
    <row r="12" spans="1:15" ht="12.75">
      <c r="A12" s="11">
        <v>52</v>
      </c>
      <c r="B12" s="11">
        <v>7</v>
      </c>
      <c r="C12" s="22" t="s">
        <v>17</v>
      </c>
      <c r="D12" s="12">
        <v>0.921</v>
      </c>
      <c r="E12" s="12">
        <v>4.799</v>
      </c>
      <c r="F12" s="12">
        <v>9.586</v>
      </c>
      <c r="G12" s="12">
        <v>25.506</v>
      </c>
      <c r="H12" s="12">
        <v>27</v>
      </c>
      <c r="I12" s="109">
        <f t="shared" si="0"/>
        <v>5.857445306986597</v>
      </c>
      <c r="J12" s="12">
        <v>0.3233848314606742</v>
      </c>
      <c r="K12" s="12">
        <f t="shared" si="1"/>
        <v>2.872056275283403</v>
      </c>
      <c r="M12" s="105"/>
      <c r="N12" s="71"/>
      <c r="O12" s="112"/>
    </row>
    <row r="13" spans="1:15" ht="12.75">
      <c r="A13" s="11">
        <v>9</v>
      </c>
      <c r="B13" s="11">
        <v>8</v>
      </c>
      <c r="C13" s="22" t="s">
        <v>18</v>
      </c>
      <c r="D13" s="12">
        <v>11.122</v>
      </c>
      <c r="E13" s="12">
        <v>17.045</v>
      </c>
      <c r="F13" s="12">
        <v>18.992</v>
      </c>
      <c r="G13" s="12">
        <v>24.223</v>
      </c>
      <c r="H13" s="12">
        <v>26.874</v>
      </c>
      <c r="I13" s="109">
        <f t="shared" si="0"/>
        <v>10.944143995376287</v>
      </c>
      <c r="J13" s="12">
        <v>3.905196629213483</v>
      </c>
      <c r="K13" s="12">
        <f t="shared" si="1"/>
        <v>2.858653345998747</v>
      </c>
      <c r="M13" s="105"/>
      <c r="N13" s="71"/>
      <c r="O13" s="112"/>
    </row>
    <row r="14" spans="1:15" ht="12.75">
      <c r="A14" s="11">
        <v>25</v>
      </c>
      <c r="B14" s="11">
        <v>9</v>
      </c>
      <c r="C14" s="22" t="s">
        <v>19</v>
      </c>
      <c r="D14" s="12">
        <v>2.105</v>
      </c>
      <c r="E14" s="12">
        <v>7.446</v>
      </c>
      <c r="F14" s="12">
        <v>10.222</v>
      </c>
      <c r="G14" s="12">
        <v>23.646</v>
      </c>
      <c r="H14" s="12">
        <v>24.577</v>
      </c>
      <c r="I14" s="109">
        <f t="shared" si="0"/>
        <v>3.9372409709887535</v>
      </c>
      <c r="J14" s="12">
        <v>0.7391151685393258</v>
      </c>
      <c r="K14" s="12">
        <f t="shared" si="1"/>
        <v>2.6143158176903776</v>
      </c>
      <c r="M14" s="105"/>
      <c r="N14" s="71"/>
      <c r="O14" s="112"/>
    </row>
    <row r="15" spans="1:15" ht="12.75">
      <c r="A15" s="11">
        <v>8</v>
      </c>
      <c r="B15" s="11">
        <v>10</v>
      </c>
      <c r="C15" s="22" t="s">
        <v>20</v>
      </c>
      <c r="D15" s="12">
        <v>11.945</v>
      </c>
      <c r="E15" s="12">
        <v>17.172</v>
      </c>
      <c r="F15" s="12">
        <v>20.641</v>
      </c>
      <c r="G15" s="12">
        <v>21.454</v>
      </c>
      <c r="H15" s="12">
        <v>22.26</v>
      </c>
      <c r="I15" s="109">
        <f t="shared" si="0"/>
        <v>3.7568751747925733</v>
      </c>
      <c r="J15" s="12">
        <v>4.194171348314606</v>
      </c>
      <c r="K15" s="12">
        <f t="shared" si="1"/>
        <v>2.3678508402892056</v>
      </c>
      <c r="M15" s="105"/>
      <c r="N15" s="71"/>
      <c r="O15" s="112"/>
    </row>
    <row r="16" spans="1:15" ht="12.75">
      <c r="A16" s="11">
        <v>5</v>
      </c>
      <c r="B16" s="11">
        <v>11</v>
      </c>
      <c r="C16" s="22" t="s">
        <v>21</v>
      </c>
      <c r="D16" s="12">
        <v>13.879</v>
      </c>
      <c r="E16" s="12">
        <v>19.011</v>
      </c>
      <c r="F16" s="12">
        <v>17.982</v>
      </c>
      <c r="G16" s="12">
        <v>21.355</v>
      </c>
      <c r="H16" s="12">
        <v>22.004</v>
      </c>
      <c r="I16" s="109">
        <f t="shared" si="0"/>
        <v>3.0391009131351066</v>
      </c>
      <c r="J16" s="12">
        <v>4.873244382022471</v>
      </c>
      <c r="K16" s="12">
        <f t="shared" si="1"/>
        <v>2.3406194919013332</v>
      </c>
      <c r="M16" s="105"/>
      <c r="N16" s="71"/>
      <c r="O16" s="112"/>
    </row>
    <row r="17" spans="1:15" ht="12.75">
      <c r="A17" s="104" t="s">
        <v>22</v>
      </c>
      <c r="B17" s="11">
        <v>12</v>
      </c>
      <c r="C17" s="23" t="s">
        <v>23</v>
      </c>
      <c r="D17" s="12" t="s">
        <v>49</v>
      </c>
      <c r="E17" s="12" t="s">
        <v>49</v>
      </c>
      <c r="F17" s="12">
        <v>6.4</v>
      </c>
      <c r="G17" s="12">
        <v>20.798</v>
      </c>
      <c r="H17" s="12">
        <v>21.203</v>
      </c>
      <c r="I17" s="109">
        <f t="shared" si="0"/>
        <v>1.9473026252524228</v>
      </c>
      <c r="J17" s="12" t="s">
        <v>49</v>
      </c>
      <c r="K17" s="12">
        <f t="shared" si="1"/>
        <v>2.255415155734592</v>
      </c>
      <c r="M17" s="105"/>
      <c r="N17" s="71"/>
      <c r="O17" s="112"/>
    </row>
    <row r="18" spans="1:15" ht="12.75">
      <c r="A18" s="104" t="s">
        <v>22</v>
      </c>
      <c r="B18" s="11">
        <v>13</v>
      </c>
      <c r="C18" s="23" t="s">
        <v>24</v>
      </c>
      <c r="D18" s="12" t="s">
        <v>49</v>
      </c>
      <c r="E18" s="12" t="s">
        <v>49</v>
      </c>
      <c r="F18" s="12">
        <v>19.2</v>
      </c>
      <c r="G18" s="12">
        <v>19.42</v>
      </c>
      <c r="H18" s="12">
        <v>20.271</v>
      </c>
      <c r="I18" s="109">
        <f t="shared" si="0"/>
        <v>4.382080329557159</v>
      </c>
      <c r="J18" s="12" t="s">
        <v>49</v>
      </c>
      <c r="K18" s="12">
        <f t="shared" si="1"/>
        <v>2.156276028009995</v>
      </c>
      <c r="M18" s="105"/>
      <c r="N18" s="71"/>
      <c r="O18" s="112"/>
    </row>
    <row r="19" spans="1:15" ht="12.75">
      <c r="A19" s="11">
        <v>28</v>
      </c>
      <c r="B19" s="11">
        <v>14</v>
      </c>
      <c r="C19" s="22" t="s">
        <v>25</v>
      </c>
      <c r="D19" s="12">
        <v>1.748</v>
      </c>
      <c r="E19" s="12">
        <v>6.581</v>
      </c>
      <c r="F19" s="12">
        <v>8.814</v>
      </c>
      <c r="G19" s="12">
        <v>16.926</v>
      </c>
      <c r="H19" s="12">
        <v>20.085</v>
      </c>
      <c r="I19" s="109">
        <f t="shared" si="0"/>
        <v>18.663594470046107</v>
      </c>
      <c r="J19" s="12">
        <v>0.6137640449438202</v>
      </c>
      <c r="K19" s="12">
        <f t="shared" si="1"/>
        <v>2.136490751446931</v>
      </c>
      <c r="M19" s="105"/>
      <c r="N19" s="71"/>
      <c r="O19" s="112"/>
    </row>
    <row r="20" spans="1:15" ht="12.75">
      <c r="A20" s="11">
        <v>6</v>
      </c>
      <c r="B20" s="11">
        <v>15</v>
      </c>
      <c r="C20" s="22" t="s">
        <v>26</v>
      </c>
      <c r="D20" s="12">
        <v>12.878</v>
      </c>
      <c r="E20" s="12">
        <v>15.209</v>
      </c>
      <c r="F20" s="12">
        <v>19.627</v>
      </c>
      <c r="G20" s="12">
        <v>15.737</v>
      </c>
      <c r="H20" s="12">
        <v>16.095</v>
      </c>
      <c r="I20" s="109">
        <f t="shared" si="0"/>
        <v>2.2748935629408384</v>
      </c>
      <c r="J20" s="12">
        <v>4.521769662921348</v>
      </c>
      <c r="K20" s="12">
        <f t="shared" si="1"/>
        <v>1.7120646574328282</v>
      </c>
      <c r="M20" s="105"/>
      <c r="N20" s="71"/>
      <c r="O20" s="112"/>
    </row>
    <row r="21" spans="1:15" ht="12.75">
      <c r="A21" s="13">
        <v>27</v>
      </c>
      <c r="B21" s="11">
        <v>16</v>
      </c>
      <c r="C21" s="90" t="s">
        <v>28</v>
      </c>
      <c r="D21" s="12">
        <v>1.856</v>
      </c>
      <c r="E21" s="12">
        <v>5.299</v>
      </c>
      <c r="F21" s="12">
        <v>9.579</v>
      </c>
      <c r="G21" s="12">
        <v>14.15</v>
      </c>
      <c r="H21" s="12">
        <v>15.85</v>
      </c>
      <c r="I21" s="109">
        <f t="shared" si="0"/>
        <v>12.014134275618371</v>
      </c>
      <c r="J21" s="12">
        <v>0.651685393258427</v>
      </c>
      <c r="K21" s="12">
        <f t="shared" si="1"/>
        <v>1.6860034060459976</v>
      </c>
      <c r="M21" s="105"/>
      <c r="N21" s="71"/>
      <c r="O21" s="112"/>
    </row>
    <row r="22" spans="1:15" ht="12.75">
      <c r="A22" s="11">
        <v>16</v>
      </c>
      <c r="B22" s="11">
        <v>17</v>
      </c>
      <c r="C22" s="22" t="s">
        <v>27</v>
      </c>
      <c r="D22" s="12">
        <v>4.796</v>
      </c>
      <c r="E22" s="12">
        <v>8.873</v>
      </c>
      <c r="F22" s="12">
        <v>13.1</v>
      </c>
      <c r="G22" s="12">
        <v>14.915</v>
      </c>
      <c r="H22" s="12">
        <v>15.007</v>
      </c>
      <c r="I22" s="109">
        <f t="shared" si="0"/>
        <v>0.6168286959436831</v>
      </c>
      <c r="J22" s="12">
        <v>1.6839887640449438</v>
      </c>
      <c r="K22" s="12">
        <f t="shared" si="1"/>
        <v>1.5963314267843716</v>
      </c>
      <c r="M22" s="105"/>
      <c r="N22" s="71"/>
      <c r="O22" s="112"/>
    </row>
    <row r="23" spans="1:15" ht="12.75">
      <c r="A23" s="104" t="s">
        <v>22</v>
      </c>
      <c r="B23" s="11">
        <v>18</v>
      </c>
      <c r="C23" s="90" t="s">
        <v>78</v>
      </c>
      <c r="D23" s="12" t="s">
        <v>49</v>
      </c>
      <c r="E23" s="12" t="s">
        <v>49</v>
      </c>
      <c r="F23" s="24">
        <v>5.1</v>
      </c>
      <c r="G23" s="12">
        <v>11.914</v>
      </c>
      <c r="H23" s="12">
        <v>14.051</v>
      </c>
      <c r="I23" s="109">
        <f t="shared" si="0"/>
        <v>17.936880980359238</v>
      </c>
      <c r="J23" s="12" t="s">
        <v>49</v>
      </c>
      <c r="K23" s="12">
        <f t="shared" si="1"/>
        <v>1.494639360148411</v>
      </c>
      <c r="M23" s="105"/>
      <c r="N23" s="71"/>
      <c r="O23" s="112"/>
    </row>
    <row r="24" spans="1:15" ht="12.75">
      <c r="A24" s="11">
        <v>13</v>
      </c>
      <c r="B24" s="11">
        <v>19</v>
      </c>
      <c r="C24" s="22" t="s">
        <v>29</v>
      </c>
      <c r="D24" s="12">
        <v>5.664</v>
      </c>
      <c r="E24" s="12">
        <v>3.4</v>
      </c>
      <c r="F24" s="12">
        <v>17.4</v>
      </c>
      <c r="G24" s="12">
        <v>11.89</v>
      </c>
      <c r="H24" s="12">
        <v>12.47</v>
      </c>
      <c r="I24" s="109">
        <f t="shared" si="0"/>
        <v>4.878048780487809</v>
      </c>
      <c r="J24" s="12">
        <v>2.0403458213256482</v>
      </c>
      <c r="K24" s="12">
        <f t="shared" si="1"/>
        <v>1.3264645093623717</v>
      </c>
      <c r="M24" s="105"/>
      <c r="N24" s="71"/>
      <c r="O24" s="112"/>
    </row>
    <row r="25" spans="1:15" ht="12.75">
      <c r="A25" s="104" t="s">
        <v>22</v>
      </c>
      <c r="B25" s="11">
        <v>20</v>
      </c>
      <c r="C25" s="22" t="s">
        <v>36</v>
      </c>
      <c r="D25" s="12" t="s">
        <v>49</v>
      </c>
      <c r="E25" s="12" t="s">
        <v>49</v>
      </c>
      <c r="F25" s="12">
        <v>5.2</v>
      </c>
      <c r="G25" s="12">
        <v>10.402</v>
      </c>
      <c r="H25" s="12">
        <v>11.926</v>
      </c>
      <c r="I25" s="109">
        <f t="shared" si="0"/>
        <v>14.651028648336872</v>
      </c>
      <c r="J25" s="12" t="s">
        <v>49</v>
      </c>
      <c r="K25" s="12">
        <f t="shared" si="1"/>
        <v>1.268597894038143</v>
      </c>
      <c r="M25" s="105"/>
      <c r="N25" s="71"/>
      <c r="O25" s="112"/>
    </row>
    <row r="26" spans="1:15" ht="12.75">
      <c r="A26" s="14" t="s">
        <v>70</v>
      </c>
      <c r="B26" s="9"/>
      <c r="C26" s="9"/>
      <c r="D26" s="15">
        <v>179.909</v>
      </c>
      <c r="E26" s="15">
        <v>285.95599999999996</v>
      </c>
      <c r="F26" s="15">
        <v>452.281</v>
      </c>
      <c r="G26" s="15">
        <f>SUM(G6:G25)</f>
        <v>558.5550000000001</v>
      </c>
      <c r="H26" s="15">
        <f>SUM(H6:H25)</f>
        <v>586.7130000000001</v>
      </c>
      <c r="I26" s="110">
        <f t="shared" si="0"/>
        <v>5.041222440046189</v>
      </c>
      <c r="J26" s="15">
        <v>63.17029494382022</v>
      </c>
      <c r="K26" s="15">
        <f>(H26-H17-H18-H23-H25)/$H$27*100</f>
        <v>55.23517354134113</v>
      </c>
      <c r="M26" s="105"/>
      <c r="N26" s="71"/>
      <c r="O26" s="112"/>
    </row>
    <row r="27" spans="1:15" ht="12.75">
      <c r="A27" s="14" t="s">
        <v>30</v>
      </c>
      <c r="B27" s="9"/>
      <c r="C27" s="9"/>
      <c r="D27" s="15">
        <v>284.8</v>
      </c>
      <c r="E27" s="15">
        <v>436.1</v>
      </c>
      <c r="F27" s="15">
        <v>683.573</v>
      </c>
      <c r="G27" s="15">
        <v>881.383</v>
      </c>
      <c r="H27" s="15">
        <v>940.093</v>
      </c>
      <c r="I27" s="110">
        <f>(H27/G27-1)*100</f>
        <v>6.661122349761683</v>
      </c>
      <c r="J27" s="15">
        <v>100</v>
      </c>
      <c r="K27" s="15">
        <v>100</v>
      </c>
      <c r="M27" s="71"/>
      <c r="N27" s="71"/>
      <c r="O27" s="112"/>
    </row>
    <row r="28" spans="1:11" ht="12.75">
      <c r="A28" s="16" t="s">
        <v>31</v>
      </c>
      <c r="B28" s="17"/>
      <c r="C28" s="17"/>
      <c r="D28" s="17"/>
      <c r="E28" s="17"/>
      <c r="F28" s="17"/>
      <c r="G28" s="17"/>
      <c r="H28" s="17"/>
      <c r="I28" s="17"/>
      <c r="J28" s="18"/>
      <c r="K28" s="18"/>
    </row>
    <row r="29" spans="1:11" ht="12.75">
      <c r="A29" s="16" t="s">
        <v>71</v>
      </c>
      <c r="B29" s="18"/>
      <c r="C29" s="18"/>
      <c r="D29" s="18"/>
      <c r="E29" s="18"/>
      <c r="F29" s="73"/>
      <c r="G29" s="73"/>
      <c r="H29" s="73"/>
      <c r="I29" s="7"/>
      <c r="J29" s="18"/>
      <c r="K29" s="18"/>
    </row>
    <row r="30" spans="1:11" ht="12.75">
      <c r="A30" s="19" t="s">
        <v>32</v>
      </c>
      <c r="B30" s="18"/>
      <c r="C30" s="18"/>
      <c r="F30" s="73"/>
      <c r="G30" s="73"/>
      <c r="H30" s="73"/>
      <c r="I30" s="20"/>
      <c r="J30" s="18"/>
      <c r="K30" s="18"/>
    </row>
    <row r="31" spans="6:8" ht="12.75">
      <c r="F31" s="73"/>
      <c r="G31" s="73"/>
      <c r="H31" s="73"/>
    </row>
    <row r="32" spans="6:8" ht="12.75">
      <c r="F32" s="73"/>
      <c r="G32" s="73"/>
      <c r="H32" s="73"/>
    </row>
    <row r="33" spans="6:8" ht="12.75">
      <c r="F33" s="73"/>
      <c r="G33" s="73"/>
      <c r="H33" s="73"/>
    </row>
    <row r="35" spans="4:8" ht="12.75">
      <c r="D35" s="73"/>
      <c r="E35" s="73"/>
      <c r="F35" s="73"/>
      <c r="G35" s="73"/>
      <c r="H35" s="73"/>
    </row>
    <row r="43" spans="7:8" ht="12.75">
      <c r="G43" s="113"/>
      <c r="H43" s="113"/>
    </row>
  </sheetData>
  <mergeCells count="5">
    <mergeCell ref="A1:K1"/>
    <mergeCell ref="C4:C5"/>
    <mergeCell ref="I4:I5"/>
    <mergeCell ref="J4:K4"/>
    <mergeCell ref="D4:H4"/>
  </mergeCells>
  <hyperlinks>
    <hyperlink ref="C2" location="Sommaire!A1" display="Retour au sommaire"/>
  </hyperlinks>
  <printOptions/>
  <pageMargins left="0.75" right="0.75" top="1" bottom="1" header="0.4921259845" footer="0.4921259845"/>
  <pageSetup fitToHeight="1" fitToWidth="1" horizontalDpi="600" verticalDpi="600" orientation="landscape" paperSize="9" scale="98" r:id="rId1"/>
  <headerFooter alignWithMargins="0">
    <oddFooter>&amp;C&amp;F
&amp;A&amp;R&amp;D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34"/>
  <sheetViews>
    <sheetView workbookViewId="0" topLeftCell="A1">
      <selection activeCell="C2" sqref="C2"/>
    </sheetView>
  </sheetViews>
  <sheetFormatPr defaultColWidth="11.421875" defaultRowHeight="12.75"/>
  <cols>
    <col min="1" max="2" width="9.28125" style="6" customWidth="1"/>
    <col min="3" max="3" width="24.57421875" style="6" customWidth="1"/>
    <col min="4" max="9" width="11.421875" style="6" customWidth="1"/>
    <col min="10" max="10" width="10.7109375" style="6" customWidth="1"/>
    <col min="11" max="11" width="11.00390625" style="6" customWidth="1"/>
    <col min="12" max="16384" width="11.421875" style="6" customWidth="1"/>
  </cols>
  <sheetData>
    <row r="1" spans="1:11" ht="15.75">
      <c r="A1" s="5" t="s">
        <v>33</v>
      </c>
      <c r="B1" s="5"/>
      <c r="C1" s="5"/>
      <c r="D1" s="5"/>
      <c r="E1" s="5"/>
      <c r="F1" s="5"/>
      <c r="G1" s="5"/>
      <c r="H1" s="5"/>
      <c r="I1" s="5"/>
      <c r="J1" s="5"/>
      <c r="K1" s="5"/>
    </row>
    <row r="2" spans="1:11" ht="12.75">
      <c r="A2" s="7"/>
      <c r="B2" s="7"/>
      <c r="C2" s="8" t="s">
        <v>7</v>
      </c>
      <c r="D2" s="7"/>
      <c r="E2" s="7"/>
      <c r="F2" s="7"/>
      <c r="G2" s="7"/>
      <c r="H2" s="7"/>
      <c r="I2" s="7"/>
      <c r="J2" s="7"/>
      <c r="K2" s="7"/>
    </row>
    <row r="3" spans="1:11" ht="12.75">
      <c r="A3" s="7"/>
      <c r="B3" s="7"/>
      <c r="C3" s="8"/>
      <c r="D3" s="7"/>
      <c r="E3" s="7"/>
      <c r="F3" s="7"/>
      <c r="G3" s="7"/>
      <c r="H3" s="7"/>
      <c r="I3" s="7"/>
      <c r="J3" s="7"/>
      <c r="K3" s="7"/>
    </row>
    <row r="4" spans="1:11" ht="24" customHeight="1">
      <c r="A4" s="9" t="s">
        <v>8</v>
      </c>
      <c r="B4" s="9"/>
      <c r="C4" s="146" t="s">
        <v>9</v>
      </c>
      <c r="D4" s="146" t="s">
        <v>73</v>
      </c>
      <c r="E4" s="150"/>
      <c r="F4" s="150"/>
      <c r="G4" s="150"/>
      <c r="H4" s="148"/>
      <c r="I4" s="148" t="s">
        <v>72</v>
      </c>
      <c r="J4" s="149" t="s">
        <v>68</v>
      </c>
      <c r="K4" s="149"/>
    </row>
    <row r="5" spans="1:11" ht="18.75" customHeight="1">
      <c r="A5" s="10">
        <v>1980</v>
      </c>
      <c r="B5" s="10">
        <v>2010</v>
      </c>
      <c r="C5" s="147"/>
      <c r="D5" s="82">
        <v>1980</v>
      </c>
      <c r="E5" s="82">
        <v>1990</v>
      </c>
      <c r="F5" s="82" t="s">
        <v>58</v>
      </c>
      <c r="G5" s="82" t="s">
        <v>52</v>
      </c>
      <c r="H5" s="82" t="s">
        <v>53</v>
      </c>
      <c r="I5" s="149"/>
      <c r="J5" s="10">
        <v>1980</v>
      </c>
      <c r="K5" s="10">
        <v>2010</v>
      </c>
    </row>
    <row r="6" spans="1:13" ht="12.75">
      <c r="A6" s="21">
        <v>1</v>
      </c>
      <c r="B6" s="21">
        <v>1</v>
      </c>
      <c r="C6" s="22" t="s">
        <v>12</v>
      </c>
      <c r="D6" s="12">
        <v>10.058</v>
      </c>
      <c r="E6" s="12">
        <v>43.007</v>
      </c>
      <c r="F6" s="12">
        <v>82.892</v>
      </c>
      <c r="G6" s="12">
        <v>94.191</v>
      </c>
      <c r="H6" s="12">
        <v>103.505</v>
      </c>
      <c r="I6" s="109">
        <f>(H6/G6-1)*100</f>
        <v>9.888418214054418</v>
      </c>
      <c r="J6" s="12">
        <v>9.825815968660551</v>
      </c>
      <c r="K6" s="12">
        <f>H6/$H$27*100</f>
        <v>11.27359548026367</v>
      </c>
      <c r="L6" s="71"/>
      <c r="M6" s="71"/>
    </row>
    <row r="7" spans="1:13" ht="12.75">
      <c r="A7" s="21">
        <v>4</v>
      </c>
      <c r="B7" s="21">
        <v>2</v>
      </c>
      <c r="C7" s="22" t="s">
        <v>13</v>
      </c>
      <c r="D7" s="12">
        <v>6.968</v>
      </c>
      <c r="E7" s="12">
        <v>18.484</v>
      </c>
      <c r="F7" s="12">
        <v>29.967</v>
      </c>
      <c r="G7" s="12">
        <v>53.177</v>
      </c>
      <c r="H7" s="12">
        <v>52.525</v>
      </c>
      <c r="I7" s="109">
        <f>(H7/G7-1)*100</f>
        <v>-1.2260939880023303</v>
      </c>
      <c r="J7" s="12">
        <v>6.807147113703193</v>
      </c>
      <c r="K7" s="12">
        <f aca="true" t="shared" si="0" ref="K7:K17">H7/$H$27*100</f>
        <v>5.720937177922316</v>
      </c>
      <c r="L7" s="71"/>
      <c r="M7" s="71"/>
    </row>
    <row r="8" spans="1:13" ht="12.75">
      <c r="A8" s="21">
        <v>2</v>
      </c>
      <c r="B8" s="21">
        <v>3</v>
      </c>
      <c r="C8" s="22" t="s">
        <v>11</v>
      </c>
      <c r="D8" s="12">
        <v>8.235</v>
      </c>
      <c r="E8" s="12">
        <v>20.185</v>
      </c>
      <c r="F8" s="12">
        <v>32.992155273065</v>
      </c>
      <c r="G8" s="12">
        <v>49.472717809626</v>
      </c>
      <c r="H8" s="12">
        <v>46.597195921895995</v>
      </c>
      <c r="I8" s="109">
        <f aca="true" t="shared" si="1" ref="I8:I17">(H8/G8-1)*100</f>
        <v>-5.812338628322755</v>
      </c>
      <c r="J8" s="12">
        <v>8.044899035784415</v>
      </c>
      <c r="K8" s="12">
        <f t="shared" si="0"/>
        <v>5.07529044334136</v>
      </c>
      <c r="L8" s="71"/>
      <c r="M8" s="71"/>
    </row>
    <row r="9" spans="1:13" ht="12.75">
      <c r="A9" s="21">
        <v>34</v>
      </c>
      <c r="B9" s="21">
        <v>4</v>
      </c>
      <c r="C9" s="22" t="s">
        <v>14</v>
      </c>
      <c r="D9" s="12">
        <v>0.617</v>
      </c>
      <c r="E9" s="12">
        <v>2.218</v>
      </c>
      <c r="F9" s="12">
        <v>16.231</v>
      </c>
      <c r="G9" s="12">
        <v>39.675</v>
      </c>
      <c r="H9" s="12">
        <v>45.814</v>
      </c>
      <c r="I9" s="109">
        <f t="shared" si="1"/>
        <v>15.473219911783254</v>
      </c>
      <c r="J9" s="12">
        <v>0.6027568555044304</v>
      </c>
      <c r="K9" s="12">
        <f t="shared" si="0"/>
        <v>4.989986023214335</v>
      </c>
      <c r="L9" s="71"/>
      <c r="M9" s="71"/>
    </row>
    <row r="10" spans="1:13" ht="12.75">
      <c r="A10" s="21">
        <v>3</v>
      </c>
      <c r="B10" s="21">
        <v>5</v>
      </c>
      <c r="C10" s="22" t="s">
        <v>15</v>
      </c>
      <c r="D10" s="12">
        <v>8.213</v>
      </c>
      <c r="E10" s="12">
        <v>16.458</v>
      </c>
      <c r="F10" s="12">
        <v>27.493</v>
      </c>
      <c r="G10" s="12">
        <v>40.249</v>
      </c>
      <c r="H10" s="12">
        <v>38.786</v>
      </c>
      <c r="I10" s="109">
        <f t="shared" si="1"/>
        <v>-3.634872916097298</v>
      </c>
      <c r="J10" s="12">
        <v>8.023406895069508</v>
      </c>
      <c r="K10" s="12">
        <f t="shared" si="0"/>
        <v>4.224507746461589</v>
      </c>
      <c r="L10" s="71"/>
      <c r="M10" s="71"/>
    </row>
    <row r="11" spans="1:13" ht="12.75">
      <c r="A11" s="21">
        <v>6</v>
      </c>
      <c r="B11" s="21">
        <v>6</v>
      </c>
      <c r="C11" s="22" t="s">
        <v>18</v>
      </c>
      <c r="D11" s="12">
        <v>6.566</v>
      </c>
      <c r="E11" s="12">
        <v>14.245</v>
      </c>
      <c r="F11" s="12">
        <v>18.693</v>
      </c>
      <c r="G11" s="12">
        <v>34.65</v>
      </c>
      <c r="H11" s="12">
        <v>34.675</v>
      </c>
      <c r="I11" s="109">
        <f t="shared" si="1"/>
        <v>0.07215007215006786</v>
      </c>
      <c r="J11" s="12">
        <v>6.414427087912625</v>
      </c>
      <c r="K11" s="12">
        <f t="shared" si="0"/>
        <v>3.776744343540339</v>
      </c>
      <c r="L11" s="71"/>
      <c r="M11" s="71"/>
    </row>
    <row r="12" spans="1:13" ht="12.75">
      <c r="A12" s="21">
        <v>5</v>
      </c>
      <c r="B12" s="21">
        <v>7</v>
      </c>
      <c r="C12" s="22" t="s">
        <v>16</v>
      </c>
      <c r="D12" s="12">
        <v>6.932</v>
      </c>
      <c r="E12" s="12">
        <v>15.375</v>
      </c>
      <c r="F12" s="12">
        <v>21.857</v>
      </c>
      <c r="G12" s="12">
        <v>30.149</v>
      </c>
      <c r="H12" s="12">
        <v>30.553</v>
      </c>
      <c r="I12" s="109">
        <f t="shared" si="1"/>
        <v>1.3400112773226391</v>
      </c>
      <c r="J12" s="12">
        <v>6.77197815616971</v>
      </c>
      <c r="K12" s="12">
        <f t="shared" si="0"/>
        <v>3.3277828385922996</v>
      </c>
      <c r="L12" s="71"/>
      <c r="M12" s="71"/>
    </row>
    <row r="13" spans="1:13" ht="12.75">
      <c r="A13" s="21">
        <v>24</v>
      </c>
      <c r="B13" s="21">
        <v>8</v>
      </c>
      <c r="C13" s="22" t="s">
        <v>34</v>
      </c>
      <c r="D13" s="12">
        <v>0.967</v>
      </c>
      <c r="E13" s="12">
        <v>4.246</v>
      </c>
      <c r="F13" s="12">
        <v>9.274</v>
      </c>
      <c r="G13" s="12">
        <v>25.384</v>
      </c>
      <c r="H13" s="12">
        <v>30.103</v>
      </c>
      <c r="I13" s="109">
        <f t="shared" si="1"/>
        <v>18.590450677592194</v>
      </c>
      <c r="J13" s="12">
        <v>0.944677275968856</v>
      </c>
      <c r="K13" s="12">
        <f t="shared" si="0"/>
        <v>3.2787695738599814</v>
      </c>
      <c r="L13" s="71"/>
      <c r="M13" s="71"/>
    </row>
    <row r="14" spans="1:13" ht="12.75">
      <c r="A14" s="21">
        <v>19</v>
      </c>
      <c r="B14" s="21">
        <v>9</v>
      </c>
      <c r="C14" s="23" t="s">
        <v>25</v>
      </c>
      <c r="D14" s="12">
        <v>1.317</v>
      </c>
      <c r="E14" s="12">
        <v>5.032</v>
      </c>
      <c r="F14" s="12">
        <v>5.907</v>
      </c>
      <c r="G14" s="12">
        <v>16.408</v>
      </c>
      <c r="H14" s="12">
        <v>22.174</v>
      </c>
      <c r="I14" s="109">
        <f t="shared" si="1"/>
        <v>35.14139444173572</v>
      </c>
      <c r="J14" s="12">
        <v>1.2865976964332815</v>
      </c>
      <c r="K14" s="12">
        <f t="shared" si="0"/>
        <v>2.415155849276524</v>
      </c>
      <c r="L14" s="71"/>
      <c r="M14" s="71"/>
    </row>
    <row r="15" spans="1:13" ht="12.75">
      <c r="A15" s="21">
        <v>46</v>
      </c>
      <c r="B15" s="21">
        <v>10</v>
      </c>
      <c r="C15" s="22" t="s">
        <v>17</v>
      </c>
      <c r="D15" s="12">
        <v>0.327</v>
      </c>
      <c r="E15" s="12">
        <v>3.225</v>
      </c>
      <c r="F15" s="12">
        <v>7.636</v>
      </c>
      <c r="G15" s="12">
        <v>21.25</v>
      </c>
      <c r="H15" s="12">
        <v>20.807</v>
      </c>
      <c r="I15" s="109">
        <f t="shared" si="1"/>
        <v>-2.084705882352944</v>
      </c>
      <c r="J15" s="12">
        <v>0.31945136426247767</v>
      </c>
      <c r="K15" s="12">
        <f t="shared" si="0"/>
        <v>2.2662644428563468</v>
      </c>
      <c r="L15" s="71"/>
      <c r="M15" s="71"/>
    </row>
    <row r="16" spans="1:13" ht="12.75">
      <c r="A16" s="21">
        <v>27</v>
      </c>
      <c r="B16" s="21">
        <v>11</v>
      </c>
      <c r="C16" s="22" t="s">
        <v>28</v>
      </c>
      <c r="D16" s="12">
        <v>0.867</v>
      </c>
      <c r="E16" s="12">
        <v>4.326</v>
      </c>
      <c r="F16" s="12">
        <v>7.489</v>
      </c>
      <c r="G16" s="12">
        <v>15.663</v>
      </c>
      <c r="H16" s="12">
        <v>19.76</v>
      </c>
      <c r="I16" s="109">
        <f t="shared" si="1"/>
        <v>26.157185724318467</v>
      </c>
      <c r="J16" s="12">
        <v>0.8469857272647343</v>
      </c>
      <c r="K16" s="12">
        <f t="shared" si="0"/>
        <v>2.1522269135791525</v>
      </c>
      <c r="L16" s="71"/>
      <c r="M16" s="71"/>
    </row>
    <row r="17" spans="1:13" ht="12.75">
      <c r="A17" s="21">
        <v>7</v>
      </c>
      <c r="B17" s="21">
        <v>12</v>
      </c>
      <c r="C17" s="22" t="s">
        <v>21</v>
      </c>
      <c r="D17" s="12">
        <v>6.442</v>
      </c>
      <c r="E17" s="12">
        <v>13.417</v>
      </c>
      <c r="F17" s="12">
        <v>9.784</v>
      </c>
      <c r="G17" s="12">
        <v>19.404</v>
      </c>
      <c r="H17" s="12">
        <v>18.663</v>
      </c>
      <c r="I17" s="109">
        <f t="shared" si="1"/>
        <v>-3.8188002473716787</v>
      </c>
      <c r="J17" s="12">
        <v>6.293289567519515</v>
      </c>
      <c r="K17" s="12">
        <f t="shared" si="0"/>
        <v>2.0327434659983665</v>
      </c>
      <c r="L17" s="71"/>
      <c r="M17" s="71"/>
    </row>
    <row r="18" spans="1:13" ht="12.75">
      <c r="A18" s="107" t="s">
        <v>22</v>
      </c>
      <c r="B18" s="21">
        <v>13</v>
      </c>
      <c r="C18" s="23" t="s">
        <v>36</v>
      </c>
      <c r="D18" s="12" t="s">
        <v>49</v>
      </c>
      <c r="E18" s="12" t="s">
        <v>49</v>
      </c>
      <c r="F18" s="24">
        <v>3.208</v>
      </c>
      <c r="G18" s="12">
        <v>17.637</v>
      </c>
      <c r="H18" s="12" t="s">
        <v>49</v>
      </c>
      <c r="I18" s="12" t="s">
        <v>49</v>
      </c>
      <c r="J18" s="12" t="s">
        <v>49</v>
      </c>
      <c r="K18" s="12" t="s">
        <v>49</v>
      </c>
      <c r="L18" s="71"/>
      <c r="M18" s="71"/>
    </row>
    <row r="19" spans="1:13" ht="12.75">
      <c r="A19" s="21">
        <v>52</v>
      </c>
      <c r="B19" s="21">
        <v>14</v>
      </c>
      <c r="C19" s="23" t="s">
        <v>19</v>
      </c>
      <c r="D19" s="12">
        <v>0.265</v>
      </c>
      <c r="E19" s="12">
        <v>1.667</v>
      </c>
      <c r="F19" s="12">
        <v>5.011</v>
      </c>
      <c r="G19" s="12">
        <v>15.772</v>
      </c>
      <c r="H19" s="12">
        <v>18.276</v>
      </c>
      <c r="I19" s="109">
        <f aca="true" t="shared" si="2" ref="I19:I25">(H19/G19-1)*100</f>
        <v>15.876236368247532</v>
      </c>
      <c r="J19" s="12">
        <v>0.2588826040659223</v>
      </c>
      <c r="K19" s="12">
        <f aca="true" t="shared" si="3" ref="K19:K27">H19/$H$27*100</f>
        <v>1.9905920583285723</v>
      </c>
      <c r="L19" s="71"/>
      <c r="M19" s="71"/>
    </row>
    <row r="20" spans="1:13" ht="12.75">
      <c r="A20" s="21">
        <v>10</v>
      </c>
      <c r="B20" s="21">
        <v>15</v>
      </c>
      <c r="C20" s="22" t="s">
        <v>26</v>
      </c>
      <c r="D20" s="12">
        <v>2.284</v>
      </c>
      <c r="E20" s="12">
        <v>6.339</v>
      </c>
      <c r="F20" s="12">
        <v>10.778</v>
      </c>
      <c r="G20" s="12">
        <v>13.707</v>
      </c>
      <c r="H20" s="12">
        <v>15.724</v>
      </c>
      <c r="I20" s="109">
        <f t="shared" si="2"/>
        <v>14.715109068359222</v>
      </c>
      <c r="J20" s="12">
        <v>2.2312749724021375</v>
      </c>
      <c r="K20" s="12">
        <f t="shared" si="3"/>
        <v>1.7126323881132892</v>
      </c>
      <c r="L20" s="71"/>
      <c r="M20" s="71"/>
    </row>
    <row r="21" spans="1:13" ht="12.75">
      <c r="A21" s="21">
        <v>9</v>
      </c>
      <c r="B21" s="21">
        <v>16</v>
      </c>
      <c r="C21" s="22" t="s">
        <v>35</v>
      </c>
      <c r="D21" s="12">
        <v>3.149</v>
      </c>
      <c r="E21" s="12">
        <v>7.411</v>
      </c>
      <c r="F21" s="12">
        <v>6.645</v>
      </c>
      <c r="G21" s="12">
        <v>13.789</v>
      </c>
      <c r="H21" s="12">
        <v>15</v>
      </c>
      <c r="I21" s="109">
        <f t="shared" si="2"/>
        <v>8.782362752918992</v>
      </c>
      <c r="J21" s="12">
        <v>3.076306868692789</v>
      </c>
      <c r="K21" s="12">
        <f t="shared" si="3"/>
        <v>1.6337754910772915</v>
      </c>
      <c r="L21" s="71"/>
      <c r="M21" s="71"/>
    </row>
    <row r="22" spans="1:13" ht="12.75">
      <c r="A22" s="107" t="s">
        <v>22</v>
      </c>
      <c r="B22" s="21">
        <v>17</v>
      </c>
      <c r="C22" s="22" t="s">
        <v>54</v>
      </c>
      <c r="D22" s="12" t="s">
        <v>49</v>
      </c>
      <c r="E22" s="12" t="s">
        <v>49</v>
      </c>
      <c r="F22" s="12">
        <v>3.46</v>
      </c>
      <c r="G22" s="12">
        <v>11.1</v>
      </c>
      <c r="H22" s="12">
        <v>14.2</v>
      </c>
      <c r="I22" s="109">
        <f t="shared" si="2"/>
        <v>27.927927927927932</v>
      </c>
      <c r="J22" s="12" t="s">
        <v>49</v>
      </c>
      <c r="K22" s="12">
        <f t="shared" si="3"/>
        <v>1.546640798219836</v>
      </c>
      <c r="L22" s="71"/>
      <c r="M22" s="71"/>
    </row>
    <row r="23" spans="1:13" ht="12.75">
      <c r="A23" s="107" t="s">
        <v>22</v>
      </c>
      <c r="B23" s="21">
        <v>18</v>
      </c>
      <c r="C23" s="22" t="s">
        <v>55</v>
      </c>
      <c r="D23" s="12" t="s">
        <v>49</v>
      </c>
      <c r="E23" s="12" t="s">
        <v>49</v>
      </c>
      <c r="F23" s="12">
        <v>5.142</v>
      </c>
      <c r="G23" s="12">
        <v>9.4</v>
      </c>
      <c r="H23" s="12">
        <v>14.1</v>
      </c>
      <c r="I23" s="109">
        <f t="shared" si="2"/>
        <v>50</v>
      </c>
      <c r="J23" s="12" t="s">
        <v>49</v>
      </c>
      <c r="K23" s="12">
        <f t="shared" si="3"/>
        <v>1.535748961612654</v>
      </c>
      <c r="L23" s="71"/>
      <c r="M23" s="71"/>
    </row>
    <row r="24" spans="1:13" ht="12.75">
      <c r="A24" s="107" t="s">
        <v>22</v>
      </c>
      <c r="B24" s="21">
        <v>19</v>
      </c>
      <c r="C24" s="22" t="s">
        <v>56</v>
      </c>
      <c r="D24" s="12" t="s">
        <v>49</v>
      </c>
      <c r="E24" s="12" t="s">
        <v>49</v>
      </c>
      <c r="F24" s="12">
        <v>3.373</v>
      </c>
      <c r="G24" s="12">
        <v>10.3</v>
      </c>
      <c r="H24" s="12">
        <v>13.2</v>
      </c>
      <c r="I24" s="109">
        <f t="shared" si="2"/>
        <v>28.15533980582523</v>
      </c>
      <c r="J24" s="12" t="s">
        <v>49</v>
      </c>
      <c r="K24" s="12">
        <f t="shared" si="3"/>
        <v>1.4377224321480166</v>
      </c>
      <c r="L24" s="71"/>
      <c r="M24" s="71"/>
    </row>
    <row r="25" spans="1:13" ht="12.75">
      <c r="A25" s="21">
        <v>15</v>
      </c>
      <c r="B25" s="21">
        <v>20</v>
      </c>
      <c r="C25" s="22" t="s">
        <v>37</v>
      </c>
      <c r="D25" s="12">
        <v>1.668</v>
      </c>
      <c r="E25" s="12">
        <v>4.155</v>
      </c>
      <c r="F25" s="12">
        <v>7.217</v>
      </c>
      <c r="G25" s="12">
        <v>12.368</v>
      </c>
      <c r="H25" s="12">
        <v>12.997</v>
      </c>
      <c r="I25" s="109">
        <f t="shared" si="2"/>
        <v>5.085705045278144</v>
      </c>
      <c r="J25" s="12">
        <v>1.6294950323847481</v>
      </c>
      <c r="K25" s="12">
        <f t="shared" si="3"/>
        <v>1.4156120038354374</v>
      </c>
      <c r="L25" s="71"/>
      <c r="M25" s="71"/>
    </row>
    <row r="26" spans="1:13" ht="12.75">
      <c r="A26" s="14" t="s">
        <v>70</v>
      </c>
      <c r="B26" s="9"/>
      <c r="C26" s="9"/>
      <c r="D26" s="15">
        <v>64.875</v>
      </c>
      <c r="E26" s="15">
        <f>SUM(E6:E25)</f>
        <v>179.79000000000002</v>
      </c>
      <c r="F26" s="15">
        <f>SUM(F6:F25)</f>
        <v>315.04915527306497</v>
      </c>
      <c r="G26" s="15">
        <v>543.7457178096261</v>
      </c>
      <c r="H26" s="15">
        <v>567.459195921896</v>
      </c>
      <c r="I26" s="110">
        <f>(H26/(G26-G18)-1)*100</f>
        <v>7.859683124892203</v>
      </c>
      <c r="J26" s="15">
        <v>63.3773922217989</v>
      </c>
      <c r="K26" s="15">
        <f>H26/$H$27*100</f>
        <v>61.806728432241385</v>
      </c>
      <c r="L26" s="128"/>
      <c r="M26" s="128"/>
    </row>
    <row r="27" spans="1:13" ht="12.75">
      <c r="A27" s="14" t="s">
        <v>30</v>
      </c>
      <c r="B27" s="9"/>
      <c r="C27" s="9"/>
      <c r="D27" s="15">
        <v>102.363</v>
      </c>
      <c r="E27" s="15">
        <v>270.159</v>
      </c>
      <c r="F27" s="15">
        <v>475.47400000000005</v>
      </c>
      <c r="G27" s="15">
        <v>851.241282190374</v>
      </c>
      <c r="H27" s="15">
        <v>918.118804078104</v>
      </c>
      <c r="I27" s="110">
        <f>(H27/G27-1)*100</f>
        <v>7.856470696022155</v>
      </c>
      <c r="J27" s="15">
        <v>100</v>
      </c>
      <c r="K27" s="15">
        <f t="shared" si="3"/>
        <v>100</v>
      </c>
      <c r="L27" s="71"/>
      <c r="M27" s="71"/>
    </row>
    <row r="28" spans="1:11" ht="12.75">
      <c r="A28" s="17"/>
      <c r="B28" s="17"/>
      <c r="C28" s="17"/>
      <c r="D28" s="17"/>
      <c r="E28" s="17"/>
      <c r="F28" s="17"/>
      <c r="G28" s="17"/>
      <c r="H28" s="17"/>
      <c r="I28" s="17"/>
      <c r="J28" s="18"/>
      <c r="K28" s="18"/>
    </row>
    <row r="29" spans="1:11" ht="12.75">
      <c r="A29" s="16" t="s">
        <v>31</v>
      </c>
      <c r="B29" s="18"/>
      <c r="C29" s="18"/>
      <c r="D29" s="18"/>
      <c r="E29" s="18"/>
      <c r="F29" s="73"/>
      <c r="G29" s="73"/>
      <c r="H29" s="73"/>
      <c r="I29" s="72"/>
      <c r="J29" s="18"/>
      <c r="K29" s="18"/>
    </row>
    <row r="30" spans="1:11" ht="12.75">
      <c r="A30" s="16" t="s">
        <v>71</v>
      </c>
      <c r="B30" s="18"/>
      <c r="C30" s="18"/>
      <c r="D30" s="18"/>
      <c r="E30" s="18"/>
      <c r="F30" s="73"/>
      <c r="G30" s="73"/>
      <c r="H30" s="73"/>
      <c r="I30" s="72"/>
      <c r="J30" s="18"/>
      <c r="K30" s="18"/>
    </row>
    <row r="31" spans="1:11" ht="12.75">
      <c r="A31" s="19" t="s">
        <v>32</v>
      </c>
      <c r="B31" s="18"/>
      <c r="C31" s="18"/>
      <c r="D31" s="18"/>
      <c r="E31" s="18"/>
      <c r="F31" s="73"/>
      <c r="G31" s="73"/>
      <c r="H31" s="73"/>
      <c r="I31" s="20"/>
      <c r="J31" s="18"/>
      <c r="K31" s="18"/>
    </row>
    <row r="32" spans="6:10" ht="12.75">
      <c r="F32" s="73"/>
      <c r="G32" s="73"/>
      <c r="H32" s="73"/>
      <c r="I32" s="71"/>
      <c r="J32" s="86"/>
    </row>
    <row r="33" spans="6:8" ht="12.75">
      <c r="F33" s="73"/>
      <c r="G33" s="73"/>
      <c r="H33" s="73"/>
    </row>
    <row r="34" spans="4:8" ht="12.75">
      <c r="D34" s="71"/>
      <c r="E34" s="71"/>
      <c r="F34" s="71"/>
      <c r="G34" s="71"/>
      <c r="H34" s="71"/>
    </row>
  </sheetData>
  <mergeCells count="4">
    <mergeCell ref="C4:C5"/>
    <mergeCell ref="I4:I5"/>
    <mergeCell ref="J4:K4"/>
    <mergeCell ref="D4:H4"/>
  </mergeCells>
  <hyperlinks>
    <hyperlink ref="C2" location="Sommaire!A1" display="Retour au sommaire"/>
  </hyperlinks>
  <printOptions/>
  <pageMargins left="0.75" right="0.75" top="1" bottom="1" header="0.4921259845" footer="0.4921259845"/>
  <pageSetup fitToHeight="1" fitToWidth="1" horizontalDpi="600" verticalDpi="600" orientation="landscape" paperSize="9" scale="98" r:id="rId1"/>
  <headerFooter alignWithMargins="0">
    <oddFooter>&amp;C&amp;F
&amp;A&amp;R&amp;D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27"/>
  <sheetViews>
    <sheetView workbookViewId="0" topLeftCell="A1">
      <selection activeCell="H1" sqref="H1"/>
    </sheetView>
  </sheetViews>
  <sheetFormatPr defaultColWidth="11.421875" defaultRowHeight="12.75"/>
  <cols>
    <col min="1" max="1" width="24.140625" style="0" customWidth="1"/>
    <col min="2" max="8" width="11.57421875" style="0" bestFit="1" customWidth="1"/>
    <col min="9" max="9" width="11.7109375" style="0" bestFit="1" customWidth="1"/>
    <col min="10" max="10" width="12.00390625" style="0" customWidth="1"/>
    <col min="11" max="11" width="5.28125" style="0" customWidth="1"/>
    <col min="12" max="15" width="11.57421875" style="0" bestFit="1" customWidth="1"/>
  </cols>
  <sheetData>
    <row r="1" spans="1:15" ht="15.75">
      <c r="A1" s="40" t="s">
        <v>44</v>
      </c>
      <c r="B1" s="41"/>
      <c r="C1" s="41"/>
      <c r="D1" s="42"/>
      <c r="E1" s="42"/>
      <c r="F1" s="42"/>
      <c r="G1" s="6"/>
      <c r="H1" s="8" t="s">
        <v>7</v>
      </c>
      <c r="I1" s="8"/>
      <c r="J1" s="43"/>
      <c r="K1" s="43"/>
      <c r="L1" s="43"/>
      <c r="M1" s="44"/>
      <c r="N1" s="44"/>
      <c r="O1" s="45"/>
    </row>
    <row r="2" spans="1:15" ht="12.75">
      <c r="A2" s="46"/>
      <c r="B2" s="46"/>
      <c r="C2" s="46"/>
      <c r="D2" s="42"/>
      <c r="E2" s="42"/>
      <c r="F2" s="42"/>
      <c r="G2" s="42"/>
      <c r="H2" s="46" t="s">
        <v>75</v>
      </c>
      <c r="I2" s="46"/>
      <c r="J2" s="42"/>
      <c r="K2" s="42"/>
      <c r="L2" s="42" t="s">
        <v>76</v>
      </c>
      <c r="M2" s="42"/>
      <c r="N2" s="42"/>
      <c r="O2" s="45"/>
    </row>
    <row r="3" spans="1:15" ht="38.25">
      <c r="A3" s="26"/>
      <c r="B3" s="27">
        <v>1980</v>
      </c>
      <c r="C3" s="28">
        <v>1990</v>
      </c>
      <c r="D3" s="10" t="s">
        <v>58</v>
      </c>
      <c r="E3" s="29" t="s">
        <v>64</v>
      </c>
      <c r="F3" s="29" t="s">
        <v>46</v>
      </c>
      <c r="G3" s="29" t="s">
        <v>10</v>
      </c>
      <c r="H3" s="29" t="s">
        <v>52</v>
      </c>
      <c r="I3" s="29" t="s">
        <v>53</v>
      </c>
      <c r="J3" s="27" t="s">
        <v>72</v>
      </c>
      <c r="K3" s="30"/>
      <c r="L3" s="27">
        <v>1980</v>
      </c>
      <c r="M3" s="27">
        <v>1990</v>
      </c>
      <c r="N3" s="10">
        <v>2000</v>
      </c>
      <c r="O3" s="29">
        <v>2010</v>
      </c>
    </row>
    <row r="4" spans="1:15" ht="12.75">
      <c r="A4" s="31" t="s">
        <v>39</v>
      </c>
      <c r="B4" s="32">
        <v>196</v>
      </c>
      <c r="C4" s="33">
        <v>262.3</v>
      </c>
      <c r="D4" s="33">
        <v>392.528</v>
      </c>
      <c r="E4" s="33">
        <v>461.6</v>
      </c>
      <c r="F4" s="33">
        <v>482.9</v>
      </c>
      <c r="G4" s="33">
        <v>484.4</v>
      </c>
      <c r="H4" s="33">
        <v>460.81</v>
      </c>
      <c r="I4" s="33">
        <v>476.053</v>
      </c>
      <c r="J4" s="34">
        <f aca="true" t="shared" si="0" ref="J4:J9">(I4/H4-1)*100</f>
        <v>3.3078709229400483</v>
      </c>
      <c r="K4" s="35"/>
      <c r="L4" s="33">
        <v>68.81031873922645</v>
      </c>
      <c r="M4" s="33">
        <v>60.14675533134602</v>
      </c>
      <c r="N4" s="33">
        <f aca="true" t="shared" si="1" ref="N4:N9">D4/$D$9*100</f>
        <v>57.422981890741745</v>
      </c>
      <c r="O4" s="33">
        <f aca="true" t="shared" si="2" ref="O4:O9">I4/$I$9*100</f>
        <v>50.63892614879592</v>
      </c>
    </row>
    <row r="5" spans="1:15" ht="12.75">
      <c r="A5" s="31" t="s">
        <v>40</v>
      </c>
      <c r="B5" s="32">
        <v>7.07</v>
      </c>
      <c r="C5" s="33">
        <v>15.2</v>
      </c>
      <c r="D5" s="33">
        <v>27.886</v>
      </c>
      <c r="E5" s="33">
        <v>39.5</v>
      </c>
      <c r="F5" s="33">
        <v>43.2</v>
      </c>
      <c r="G5" s="33">
        <v>44.4</v>
      </c>
      <c r="H5" s="33">
        <v>46.021</v>
      </c>
      <c r="I5" s="33">
        <v>49.596</v>
      </c>
      <c r="J5" s="34">
        <f t="shared" si="0"/>
        <v>7.768192781556227</v>
      </c>
      <c r="K5" s="35"/>
      <c r="L5" s="33">
        <v>2.4820864973792394</v>
      </c>
      <c r="M5" s="33">
        <v>3.485439119468012</v>
      </c>
      <c r="N5" s="33">
        <f t="shared" si="1"/>
        <v>4.079447257279033</v>
      </c>
      <c r="O5" s="33">
        <f t="shared" si="2"/>
        <v>5.275648260331691</v>
      </c>
    </row>
    <row r="6" spans="1:15" ht="12.75">
      <c r="A6" s="36" t="s">
        <v>41</v>
      </c>
      <c r="B6" s="32">
        <v>22.247</v>
      </c>
      <c r="C6" s="33">
        <v>56.2</v>
      </c>
      <c r="D6" s="33">
        <v>110.1</v>
      </c>
      <c r="E6" s="33">
        <v>166</v>
      </c>
      <c r="F6" s="33">
        <v>182</v>
      </c>
      <c r="G6" s="33">
        <v>184.1</v>
      </c>
      <c r="H6" s="33">
        <v>180.952</v>
      </c>
      <c r="I6" s="33">
        <v>204.067</v>
      </c>
      <c r="J6" s="34">
        <f t="shared" si="0"/>
        <v>12.774105840222827</v>
      </c>
      <c r="K6" s="35"/>
      <c r="L6" s="33">
        <v>7.810322249956993</v>
      </c>
      <c r="M6" s="33">
        <v>12.886952533822518</v>
      </c>
      <c r="N6" s="33">
        <f t="shared" si="1"/>
        <v>16.10654604555768</v>
      </c>
      <c r="O6" s="33">
        <f t="shared" si="2"/>
        <v>21.7071077010466</v>
      </c>
    </row>
    <row r="7" spans="1:15" ht="12.75">
      <c r="A7" s="31" t="s">
        <v>42</v>
      </c>
      <c r="B7" s="32">
        <v>53.703</v>
      </c>
      <c r="C7" s="33">
        <v>92.8</v>
      </c>
      <c r="D7" s="33">
        <v>128.193</v>
      </c>
      <c r="E7" s="33">
        <v>135.8</v>
      </c>
      <c r="F7" s="33">
        <v>144</v>
      </c>
      <c r="G7" s="33">
        <v>148</v>
      </c>
      <c r="H7" s="33">
        <v>140.713</v>
      </c>
      <c r="I7" s="33">
        <v>149.67</v>
      </c>
      <c r="J7" s="34">
        <f t="shared" si="0"/>
        <v>6.3654388720302935</v>
      </c>
      <c r="K7" s="35"/>
      <c r="L7" s="33">
        <v>18.853676261493256</v>
      </c>
      <c r="M7" s="33">
        <v>21.279523045173125</v>
      </c>
      <c r="N7" s="33">
        <f t="shared" si="1"/>
        <v>18.75337381669551</v>
      </c>
      <c r="O7" s="33">
        <f t="shared" si="2"/>
        <v>15.920765285987661</v>
      </c>
    </row>
    <row r="8" spans="1:15" ht="12.75">
      <c r="A8" s="31" t="s">
        <v>43</v>
      </c>
      <c r="B8" s="32">
        <v>5.821</v>
      </c>
      <c r="C8" s="33">
        <v>9.6</v>
      </c>
      <c r="D8" s="33">
        <v>24.866</v>
      </c>
      <c r="E8" s="33">
        <v>39.3</v>
      </c>
      <c r="F8" s="33">
        <v>45.6</v>
      </c>
      <c r="G8" s="33">
        <v>55.2</v>
      </c>
      <c r="H8" s="33">
        <v>52.887</v>
      </c>
      <c r="I8" s="33">
        <v>60.707</v>
      </c>
      <c r="J8" s="34">
        <f t="shared" si="0"/>
        <v>14.786242365798774</v>
      </c>
      <c r="K8" s="35"/>
      <c r="L8" s="33">
        <v>2.043596251944067</v>
      </c>
      <c r="M8" s="33">
        <v>2.201329970190323</v>
      </c>
      <c r="N8" s="33">
        <f t="shared" si="1"/>
        <v>3.6376509897260427</v>
      </c>
      <c r="O8" s="33">
        <f t="shared" si="2"/>
        <v>6.45755260383813</v>
      </c>
    </row>
    <row r="9" spans="1:15" ht="12.75">
      <c r="A9" s="29" t="s">
        <v>30</v>
      </c>
      <c r="B9" s="37">
        <v>284.841</v>
      </c>
      <c r="C9" s="38">
        <v>436.1</v>
      </c>
      <c r="D9" s="15">
        <f aca="true" t="shared" si="3" ref="D9:I9">SUM(D4:D8)</f>
        <v>683.573</v>
      </c>
      <c r="E9" s="15">
        <f t="shared" si="3"/>
        <v>842.2</v>
      </c>
      <c r="F9" s="15">
        <f t="shared" si="3"/>
        <v>897.7</v>
      </c>
      <c r="G9" s="15">
        <f t="shared" si="3"/>
        <v>916.1</v>
      </c>
      <c r="H9" s="15">
        <f t="shared" si="3"/>
        <v>881.383</v>
      </c>
      <c r="I9" s="15">
        <f t="shared" si="3"/>
        <v>940.093</v>
      </c>
      <c r="J9" s="74">
        <f t="shared" si="0"/>
        <v>6.661122349761683</v>
      </c>
      <c r="K9" s="39"/>
      <c r="L9" s="38">
        <v>100</v>
      </c>
      <c r="M9" s="38">
        <v>100</v>
      </c>
      <c r="N9" s="38">
        <f t="shared" si="1"/>
        <v>100</v>
      </c>
      <c r="O9" s="38">
        <f t="shared" si="2"/>
        <v>100</v>
      </c>
    </row>
    <row r="10" spans="1:9" ht="12.75">
      <c r="A10" s="19" t="s">
        <v>32</v>
      </c>
      <c r="D10" s="87"/>
      <c r="E10" s="87"/>
      <c r="F10" s="87"/>
      <c r="G10" s="89"/>
      <c r="H10" s="89"/>
      <c r="I10" s="89"/>
    </row>
    <row r="11" spans="4:15" ht="12.75">
      <c r="D11" s="87"/>
      <c r="E11" s="87"/>
      <c r="F11" s="87"/>
      <c r="G11" s="87"/>
      <c r="H11" s="87"/>
      <c r="I11" s="87"/>
      <c r="L11" s="106"/>
      <c r="M11" s="106"/>
      <c r="N11" s="106"/>
      <c r="O11" s="106"/>
    </row>
    <row r="27" spans="6:7" ht="12.75">
      <c r="F27" s="114"/>
      <c r="G27" s="114"/>
    </row>
  </sheetData>
  <hyperlinks>
    <hyperlink ref="H1" location="Sommaire!A1" display="Retour au sommaire"/>
  </hyperlinks>
  <printOptions/>
  <pageMargins left="0.75" right="0.75" top="1" bottom="1" header="0.4921259845" footer="0.4921259845"/>
  <pageSetup fitToHeight="1" fitToWidth="1" horizontalDpi="600" verticalDpi="600" orientation="landscape" paperSize="9" scale="73" r:id="rId1"/>
  <headerFooter alignWithMargins="0">
    <oddFooter>&amp;C&amp;F
&amp;A&amp;R&amp;D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11"/>
  <sheetViews>
    <sheetView workbookViewId="0" topLeftCell="A1">
      <selection activeCell="F2" sqref="F2"/>
    </sheetView>
  </sheetViews>
  <sheetFormatPr defaultColWidth="11.421875" defaultRowHeight="12.75"/>
  <cols>
    <col min="1" max="1" width="16.7109375" style="0" customWidth="1"/>
    <col min="2" max="2" width="10.00390625" style="0" customWidth="1"/>
    <col min="3" max="3" width="9.421875" style="0" customWidth="1"/>
    <col min="4" max="4" width="11.00390625" style="0" customWidth="1"/>
    <col min="6" max="6" width="10.421875" style="0" customWidth="1"/>
    <col min="7" max="7" width="10.140625" style="0" customWidth="1"/>
    <col min="8" max="8" width="11.28125" style="0" customWidth="1"/>
    <col min="9" max="9" width="11.57421875" style="0" customWidth="1"/>
    <col min="10" max="10" width="10.8515625" style="0" customWidth="1"/>
    <col min="12" max="12" width="9.8515625" style="0" customWidth="1"/>
    <col min="13" max="13" width="9.57421875" style="0" customWidth="1"/>
    <col min="14" max="14" width="9.140625" style="0" customWidth="1"/>
    <col min="15" max="15" width="9.28125" style="0" customWidth="1"/>
    <col min="16" max="16" width="9.140625" style="0" customWidth="1"/>
  </cols>
  <sheetData>
    <row r="1" spans="1:16" ht="15.75">
      <c r="A1" s="40" t="s">
        <v>45</v>
      </c>
      <c r="B1" s="41"/>
      <c r="C1" s="41"/>
      <c r="D1" s="42"/>
      <c r="E1" s="42"/>
      <c r="F1" s="42"/>
      <c r="G1" s="42"/>
      <c r="H1" s="6"/>
      <c r="I1" s="42"/>
      <c r="J1" s="42"/>
      <c r="K1" s="42"/>
      <c r="L1" s="42"/>
      <c r="M1" s="42"/>
      <c r="N1" s="42"/>
      <c r="O1" s="42"/>
      <c r="P1" s="44"/>
    </row>
    <row r="2" spans="1:15" ht="12.75">
      <c r="A2" s="129"/>
      <c r="B2" s="130"/>
      <c r="C2" s="51"/>
      <c r="D2" s="42"/>
      <c r="E2" s="42"/>
      <c r="F2" s="8" t="s">
        <v>7</v>
      </c>
      <c r="H2" s="130"/>
      <c r="I2" s="111" t="s">
        <v>77</v>
      </c>
      <c r="J2" s="42"/>
      <c r="K2" s="42"/>
      <c r="L2" s="42" t="s">
        <v>76</v>
      </c>
      <c r="M2" s="42"/>
      <c r="N2" s="42"/>
      <c r="O2" s="45"/>
    </row>
    <row r="3" spans="1:15" s="87" customFormat="1" ht="38.25">
      <c r="A3" s="26"/>
      <c r="B3" s="27">
        <v>1980</v>
      </c>
      <c r="C3" s="28">
        <v>1990</v>
      </c>
      <c r="D3" s="10" t="s">
        <v>58</v>
      </c>
      <c r="E3" s="29" t="s">
        <v>64</v>
      </c>
      <c r="F3" s="29" t="s">
        <v>46</v>
      </c>
      <c r="G3" s="29" t="s">
        <v>10</v>
      </c>
      <c r="H3" s="29" t="s">
        <v>52</v>
      </c>
      <c r="I3" s="29" t="s">
        <v>53</v>
      </c>
      <c r="J3" s="27" t="s">
        <v>72</v>
      </c>
      <c r="K3" s="30"/>
      <c r="L3" s="27">
        <v>1980</v>
      </c>
      <c r="M3" s="27">
        <v>1990</v>
      </c>
      <c r="N3" s="10">
        <v>2000</v>
      </c>
      <c r="O3" s="29">
        <v>2010</v>
      </c>
    </row>
    <row r="4" spans="1:15" ht="12.75">
      <c r="A4" s="131" t="s">
        <v>39</v>
      </c>
      <c r="B4" s="32">
        <v>61.654</v>
      </c>
      <c r="C4" s="132">
        <v>142.885</v>
      </c>
      <c r="D4" s="132">
        <v>231.665</v>
      </c>
      <c r="E4" s="132">
        <v>376.9421361369615</v>
      </c>
      <c r="F4" s="132">
        <v>434.0353019567791</v>
      </c>
      <c r="G4" s="132">
        <v>471.8047151709645</v>
      </c>
      <c r="H4" s="132">
        <v>411.511282190374</v>
      </c>
      <c r="I4" s="132">
        <v>406.904804078104</v>
      </c>
      <c r="J4" s="34">
        <f aca="true" t="shared" si="0" ref="J4:J9">100*(I4/H4-1)</f>
        <v>-1.1194050592612803</v>
      </c>
      <c r="K4" s="47"/>
      <c r="L4" s="132">
        <v>60.23074743803913</v>
      </c>
      <c r="M4" s="132">
        <v>52.889224493724065</v>
      </c>
      <c r="N4" s="132">
        <f aca="true" t="shared" si="1" ref="N4:N9">D4/$D$9*100</f>
        <v>48.72295856345457</v>
      </c>
      <c r="O4" s="132">
        <f aca="true" t="shared" si="2" ref="O4:O9">I4/$I$9*100</f>
        <v>44.3194064069609</v>
      </c>
    </row>
    <row r="5" spans="1:15" ht="15.75" customHeight="1">
      <c r="A5" s="131" t="s">
        <v>40</v>
      </c>
      <c r="B5" s="32">
        <v>2.71</v>
      </c>
      <c r="C5" s="132">
        <v>6.402</v>
      </c>
      <c r="D5" s="132">
        <v>10.328</v>
      </c>
      <c r="E5" s="132">
        <v>24.602</v>
      </c>
      <c r="F5" s="132">
        <v>29.515</v>
      </c>
      <c r="G5" s="132">
        <v>30.316</v>
      </c>
      <c r="H5" s="132">
        <v>28.624</v>
      </c>
      <c r="I5" s="132">
        <v>30.765</v>
      </c>
      <c r="J5" s="34">
        <f t="shared" si="0"/>
        <v>7.4797372833985465</v>
      </c>
      <c r="K5" s="47"/>
      <c r="L5" s="132">
        <v>2.647440969881696</v>
      </c>
      <c r="M5" s="132">
        <v>2.3697156119174263</v>
      </c>
      <c r="N5" s="132">
        <f t="shared" si="1"/>
        <v>2.17214821420309</v>
      </c>
      <c r="O5" s="132">
        <f t="shared" si="2"/>
        <v>3.3508735321995253</v>
      </c>
    </row>
    <row r="6" spans="1:15" ht="19.5" customHeight="1">
      <c r="A6" s="36" t="s">
        <v>41</v>
      </c>
      <c r="B6" s="133">
        <v>9.02</v>
      </c>
      <c r="C6" s="132">
        <v>46.474</v>
      </c>
      <c r="D6" s="132">
        <v>85.372</v>
      </c>
      <c r="E6" s="132">
        <v>156.537</v>
      </c>
      <c r="F6" s="132">
        <v>186.324</v>
      </c>
      <c r="G6" s="132">
        <v>208.597</v>
      </c>
      <c r="H6" s="132">
        <v>203.152</v>
      </c>
      <c r="I6" s="132">
        <v>248.152</v>
      </c>
      <c r="J6" s="34">
        <f t="shared" si="0"/>
        <v>22.150901787823905</v>
      </c>
      <c r="K6" s="47"/>
      <c r="L6" s="132">
        <v>8.81177769311177</v>
      </c>
      <c r="M6" s="132">
        <v>17.202462253709854</v>
      </c>
      <c r="N6" s="132">
        <f t="shared" si="1"/>
        <v>17.955135296567214</v>
      </c>
      <c r="O6" s="132">
        <f t="shared" si="2"/>
        <v>27.028310377454133</v>
      </c>
    </row>
    <row r="7" spans="1:15" ht="14.25" customHeight="1">
      <c r="A7" s="131" t="s">
        <v>42</v>
      </c>
      <c r="B7" s="32">
        <v>25.505</v>
      </c>
      <c r="C7" s="132">
        <v>69.274</v>
      </c>
      <c r="D7" s="132">
        <v>131.355</v>
      </c>
      <c r="E7" s="132">
        <v>154.104</v>
      </c>
      <c r="F7" s="132">
        <v>171.749</v>
      </c>
      <c r="G7" s="132">
        <v>189.097</v>
      </c>
      <c r="H7" s="132">
        <v>165.943</v>
      </c>
      <c r="I7" s="132">
        <v>181.803</v>
      </c>
      <c r="J7" s="34">
        <f t="shared" si="0"/>
        <v>9.557498659178144</v>
      </c>
      <c r="K7" s="47"/>
      <c r="L7" s="132">
        <v>24.916229496986215</v>
      </c>
      <c r="M7" s="132">
        <v>25.64193678537454</v>
      </c>
      <c r="N7" s="132">
        <f t="shared" si="1"/>
        <v>27.626116254516543</v>
      </c>
      <c r="O7" s="132">
        <f t="shared" si="2"/>
        <v>19.80168570695499</v>
      </c>
    </row>
    <row r="8" spans="1:15" ht="17.25" customHeight="1">
      <c r="A8" s="131" t="s">
        <v>43</v>
      </c>
      <c r="B8" s="32">
        <v>3.474</v>
      </c>
      <c r="C8" s="132">
        <v>5.124</v>
      </c>
      <c r="D8" s="132">
        <v>16.754</v>
      </c>
      <c r="E8" s="132">
        <v>29.881</v>
      </c>
      <c r="F8" s="132">
        <v>34.983</v>
      </c>
      <c r="G8" s="132">
        <v>39.98</v>
      </c>
      <c r="H8" s="132">
        <v>42.011</v>
      </c>
      <c r="I8" s="132">
        <v>50.494</v>
      </c>
      <c r="J8" s="34">
        <f t="shared" si="0"/>
        <v>20.19233058008616</v>
      </c>
      <c r="K8" s="47"/>
      <c r="L8" s="132">
        <v>3.3938044019811846</v>
      </c>
      <c r="M8" s="132">
        <v>1.8966608552741162</v>
      </c>
      <c r="N8" s="132">
        <f t="shared" si="1"/>
        <v>3.5236416712585754</v>
      </c>
      <c r="O8" s="132">
        <f t="shared" si="2"/>
        <v>5.4997239764304515</v>
      </c>
    </row>
    <row r="9" spans="1:15" ht="12.75">
      <c r="A9" s="28" t="s">
        <v>30</v>
      </c>
      <c r="B9" s="37">
        <v>102.363</v>
      </c>
      <c r="C9" s="134">
        <v>270.159</v>
      </c>
      <c r="D9" s="134">
        <f aca="true" t="shared" si="3" ref="D9:I9">SUM(D4:D8)</f>
        <v>475.47400000000005</v>
      </c>
      <c r="E9" s="134">
        <f t="shared" si="3"/>
        <v>742.0661361369615</v>
      </c>
      <c r="F9" s="134">
        <f t="shared" si="3"/>
        <v>856.6063019567791</v>
      </c>
      <c r="G9" s="134">
        <f t="shared" si="3"/>
        <v>939.7947151709645</v>
      </c>
      <c r="H9" s="134">
        <f t="shared" si="3"/>
        <v>851.241282190374</v>
      </c>
      <c r="I9" s="134">
        <f t="shared" si="3"/>
        <v>918.118804078104</v>
      </c>
      <c r="J9" s="74">
        <f t="shared" si="0"/>
        <v>7.856470696022155</v>
      </c>
      <c r="K9" s="48"/>
      <c r="L9" s="134">
        <v>100</v>
      </c>
      <c r="M9" s="134">
        <v>100</v>
      </c>
      <c r="N9" s="134">
        <f t="shared" si="1"/>
        <v>100</v>
      </c>
      <c r="O9" s="134">
        <f t="shared" si="2"/>
        <v>100</v>
      </c>
    </row>
    <row r="10" spans="1:15" ht="12.75">
      <c r="A10" s="19" t="s">
        <v>32</v>
      </c>
      <c r="B10" s="49"/>
      <c r="C10" s="49"/>
      <c r="D10" s="89"/>
      <c r="E10" s="42"/>
      <c r="F10" s="89"/>
      <c r="G10" s="89"/>
      <c r="H10" s="89"/>
      <c r="I10" s="89"/>
      <c r="J10" s="42"/>
      <c r="K10" s="42"/>
      <c r="L10" s="42"/>
      <c r="M10" s="50"/>
      <c r="N10" s="50"/>
      <c r="O10" s="50"/>
    </row>
    <row r="11" ht="12.75">
      <c r="D11" s="113"/>
    </row>
  </sheetData>
  <hyperlinks>
    <hyperlink ref="F2" location="Sommaire!A1" display="Retour au sommaire"/>
  </hyperlinks>
  <printOptions/>
  <pageMargins left="0.75" right="0.75" top="1" bottom="1" header="0.4921259845" footer="0.4921259845"/>
  <pageSetup fitToHeight="1" fitToWidth="1" horizontalDpi="600" verticalDpi="600" orientation="landscape" paperSize="9" scale="81"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31"/>
  <sheetViews>
    <sheetView workbookViewId="0" topLeftCell="A1">
      <selection activeCell="B3" sqref="B3"/>
    </sheetView>
  </sheetViews>
  <sheetFormatPr defaultColWidth="11.421875" defaultRowHeight="12.75"/>
  <cols>
    <col min="1" max="1" width="17.140625" style="0" customWidth="1"/>
  </cols>
  <sheetData>
    <row r="1" spans="1:12" ht="15.75">
      <c r="A1" s="40" t="s">
        <v>50</v>
      </c>
      <c r="B1" s="69"/>
      <c r="C1" s="69"/>
      <c r="D1" s="69"/>
      <c r="E1" s="69"/>
      <c r="F1" s="69"/>
      <c r="G1" s="69"/>
      <c r="H1" s="69"/>
      <c r="I1" s="69"/>
      <c r="J1" s="69"/>
      <c r="K1" s="69"/>
      <c r="L1" s="69"/>
    </row>
    <row r="2" s="87" customFormat="1" ht="12.75"/>
    <row r="3" spans="1:13" ht="12.75">
      <c r="A3" s="56"/>
      <c r="B3" s="8" t="s">
        <v>7</v>
      </c>
      <c r="C3" s="56"/>
      <c r="D3" s="56"/>
      <c r="E3" s="56"/>
      <c r="F3" s="56"/>
      <c r="G3" s="56"/>
      <c r="H3" s="56"/>
      <c r="I3" s="56"/>
      <c r="J3" s="56"/>
      <c r="K3" s="66"/>
      <c r="L3" s="56"/>
      <c r="M3" s="56" t="s">
        <v>75</v>
      </c>
    </row>
    <row r="4" spans="1:13" ht="12.75">
      <c r="A4" s="52"/>
      <c r="B4" s="52">
        <v>1999</v>
      </c>
      <c r="C4" s="52" t="s">
        <v>58</v>
      </c>
      <c r="D4" s="52">
        <v>2001</v>
      </c>
      <c r="E4" s="52">
        <v>2002</v>
      </c>
      <c r="F4" s="52">
        <v>2003</v>
      </c>
      <c r="G4" s="52">
        <v>2004</v>
      </c>
      <c r="H4" s="52">
        <v>2005</v>
      </c>
      <c r="I4" s="52" t="s">
        <v>64</v>
      </c>
      <c r="J4" s="52" t="s">
        <v>46</v>
      </c>
      <c r="K4" s="52" t="s">
        <v>10</v>
      </c>
      <c r="L4" s="52" t="s">
        <v>52</v>
      </c>
      <c r="M4" s="52" t="s">
        <v>53</v>
      </c>
    </row>
    <row r="5" spans="1:13" ht="12.75">
      <c r="A5" s="53" t="s">
        <v>11</v>
      </c>
      <c r="B5" s="54">
        <v>73.146</v>
      </c>
      <c r="C5" s="54">
        <v>77.19</v>
      </c>
      <c r="D5" s="54">
        <v>75.203</v>
      </c>
      <c r="E5" s="54">
        <v>77.012</v>
      </c>
      <c r="F5" s="54">
        <v>75.048</v>
      </c>
      <c r="G5" s="55">
        <v>75.121</v>
      </c>
      <c r="H5" s="55">
        <v>74.988</v>
      </c>
      <c r="I5" s="55">
        <v>78.9</v>
      </c>
      <c r="J5" s="55">
        <v>80.853</v>
      </c>
      <c r="K5" s="55">
        <v>79.218</v>
      </c>
      <c r="L5" s="55">
        <v>76.764</v>
      </c>
      <c r="M5" s="55">
        <v>77.147</v>
      </c>
    </row>
    <row r="6" spans="1:18" ht="12.75">
      <c r="A6" s="56" t="s">
        <v>69</v>
      </c>
      <c r="B6" s="58">
        <v>11.437998436278342</v>
      </c>
      <c r="C6" s="59">
        <v>11.292137050468641</v>
      </c>
      <c r="D6" s="58">
        <v>10.962536443148688</v>
      </c>
      <c r="E6" s="58">
        <v>10.902038505096263</v>
      </c>
      <c r="F6" s="58">
        <v>10.826312752452395</v>
      </c>
      <c r="G6" s="59">
        <v>9.871353482260185</v>
      </c>
      <c r="H6" s="59">
        <v>9.45305105853051</v>
      </c>
      <c r="I6" s="59">
        <v>9.368321063880314</v>
      </c>
      <c r="J6" s="59">
        <v>9.00668374735435</v>
      </c>
      <c r="K6" s="59">
        <v>8.647309245715533</v>
      </c>
      <c r="L6" s="59">
        <v>8.70949405649984</v>
      </c>
      <c r="M6" s="59">
        <v>8.206315758121804</v>
      </c>
      <c r="N6" s="120"/>
      <c r="O6" s="120"/>
      <c r="P6" s="120"/>
      <c r="Q6" s="120"/>
      <c r="R6" s="120"/>
    </row>
    <row r="7" spans="1:18" ht="13.5" thickBot="1">
      <c r="A7" s="77" t="s">
        <v>47</v>
      </c>
      <c r="B7" s="78">
        <v>19.83351409978308</v>
      </c>
      <c r="C7" s="75">
        <v>19.66483919618473</v>
      </c>
      <c r="D7" s="78">
        <v>19.1210272056954</v>
      </c>
      <c r="E7" s="79">
        <v>19.025126546785874</v>
      </c>
      <c r="F7" s="79">
        <v>18.529821338627002</v>
      </c>
      <c r="G7" s="75">
        <v>17.8500822157379</v>
      </c>
      <c r="H7" s="75">
        <v>17.320430706183814</v>
      </c>
      <c r="I7" s="75">
        <v>17.09272097053726</v>
      </c>
      <c r="J7" s="75">
        <v>16.743218057568853</v>
      </c>
      <c r="K7" s="75">
        <v>16.353839801816683</v>
      </c>
      <c r="L7" s="75">
        <v>16.658492654239275</v>
      </c>
      <c r="M7" s="75">
        <v>16.205548541864037</v>
      </c>
      <c r="N7" s="120"/>
      <c r="O7" s="120"/>
      <c r="P7" s="120"/>
      <c r="Q7" s="120"/>
      <c r="R7" s="120"/>
    </row>
    <row r="8" spans="1:13" ht="12.75">
      <c r="A8" s="63"/>
      <c r="B8" s="57"/>
      <c r="C8" s="119"/>
      <c r="D8" s="57"/>
      <c r="E8" s="58"/>
      <c r="F8" s="58"/>
      <c r="G8" s="59"/>
      <c r="H8" s="59"/>
      <c r="I8" s="59"/>
      <c r="J8" s="62"/>
      <c r="K8" s="121"/>
      <c r="L8" s="76"/>
      <c r="M8" s="76"/>
    </row>
    <row r="9" spans="1:13" ht="12.75">
      <c r="A9" s="64" t="s">
        <v>48</v>
      </c>
      <c r="B9" s="54">
        <v>48.491</v>
      </c>
      <c r="C9" s="55">
        <v>51.238</v>
      </c>
      <c r="D9" s="54">
        <v>46.907</v>
      </c>
      <c r="E9" s="54">
        <v>43.582</v>
      </c>
      <c r="F9" s="54">
        <v>41.218</v>
      </c>
      <c r="G9" s="54">
        <v>46.086</v>
      </c>
      <c r="H9" s="54">
        <v>49.206</v>
      </c>
      <c r="I9" s="55">
        <v>50.977</v>
      </c>
      <c r="J9" s="55">
        <v>55.979</v>
      </c>
      <c r="K9" s="55">
        <v>57.937</v>
      </c>
      <c r="L9" s="55">
        <v>54.962</v>
      </c>
      <c r="M9" s="55">
        <v>59.8</v>
      </c>
    </row>
    <row r="10" spans="1:16" ht="12.75">
      <c r="A10" s="60" t="s">
        <v>69</v>
      </c>
      <c r="B10" s="61">
        <v>7.5826426896012515</v>
      </c>
      <c r="C10" s="62">
        <v>7.495614952609304</v>
      </c>
      <c r="D10" s="61">
        <v>6.837755102040817</v>
      </c>
      <c r="E10" s="61">
        <v>6.1695922989807475</v>
      </c>
      <c r="F10" s="61">
        <v>5.946047316791691</v>
      </c>
      <c r="G10" s="61">
        <v>6.055978975032851</v>
      </c>
      <c r="H10" s="61">
        <v>6.1277708592777085</v>
      </c>
      <c r="I10" s="62">
        <v>6.0528378057468535</v>
      </c>
      <c r="J10" s="62">
        <v>6.235824885819316</v>
      </c>
      <c r="K10" s="59">
        <v>6.324309573190699</v>
      </c>
      <c r="L10" s="59">
        <v>6.2358815634066005</v>
      </c>
      <c r="M10" s="59">
        <v>6.361072787479537</v>
      </c>
      <c r="N10" s="120"/>
      <c r="O10" s="120"/>
      <c r="P10" s="120"/>
    </row>
    <row r="11" spans="1:13" ht="12.75">
      <c r="A11" s="63"/>
      <c r="B11" s="57"/>
      <c r="C11" s="119"/>
      <c r="D11" s="57"/>
      <c r="E11" s="58"/>
      <c r="F11" s="58"/>
      <c r="G11" s="59"/>
      <c r="H11" s="59"/>
      <c r="I11" s="59"/>
      <c r="J11" s="122"/>
      <c r="K11" s="123"/>
      <c r="L11" s="65"/>
      <c r="M11" s="65"/>
    </row>
    <row r="12" spans="1:13" ht="12.75">
      <c r="A12" s="64" t="s">
        <v>14</v>
      </c>
      <c r="B12" s="54" t="s">
        <v>49</v>
      </c>
      <c r="C12" s="55">
        <v>31.236</v>
      </c>
      <c r="D12" s="54">
        <v>33.7</v>
      </c>
      <c r="E12" s="54">
        <v>36.803</v>
      </c>
      <c r="F12" s="54">
        <v>32.97</v>
      </c>
      <c r="G12" s="54">
        <v>41.761</v>
      </c>
      <c r="H12" s="54">
        <v>46.809</v>
      </c>
      <c r="I12" s="55">
        <v>49.9</v>
      </c>
      <c r="J12" s="55">
        <v>54.7</v>
      </c>
      <c r="K12" s="55">
        <v>53.049</v>
      </c>
      <c r="L12" s="55">
        <v>50.875</v>
      </c>
      <c r="M12" s="55">
        <v>55.665</v>
      </c>
    </row>
    <row r="13" spans="1:16" ht="13.5" thickBot="1">
      <c r="A13" s="77" t="s">
        <v>69</v>
      </c>
      <c r="B13" s="78" t="s">
        <v>49</v>
      </c>
      <c r="C13" s="80">
        <v>4.574780058651026</v>
      </c>
      <c r="D13" s="80">
        <v>4.9</v>
      </c>
      <c r="E13" s="80">
        <v>5.24</v>
      </c>
      <c r="F13" s="80">
        <v>4.73</v>
      </c>
      <c r="G13" s="80">
        <v>5.47</v>
      </c>
      <c r="H13" s="80">
        <v>5.835411471321696</v>
      </c>
      <c r="I13" s="124">
        <v>5.924958442175255</v>
      </c>
      <c r="J13" s="124">
        <v>6.093349671382422</v>
      </c>
      <c r="K13" s="75">
        <v>5.790743368627879</v>
      </c>
      <c r="L13" s="75">
        <v>5.772178496748859</v>
      </c>
      <c r="M13" s="75">
        <v>5.921222687542615</v>
      </c>
      <c r="N13" s="120"/>
      <c r="O13" s="120"/>
      <c r="P13" s="120"/>
    </row>
    <row r="14" spans="1:13" ht="12.75">
      <c r="A14" s="63"/>
      <c r="B14" s="57"/>
      <c r="C14" s="119"/>
      <c r="D14" s="57"/>
      <c r="E14" s="58"/>
      <c r="F14" s="58"/>
      <c r="G14" s="59"/>
      <c r="H14" s="59"/>
      <c r="I14" s="59"/>
      <c r="J14" s="122"/>
      <c r="K14" s="123"/>
      <c r="L14" s="65"/>
      <c r="M14" s="65"/>
    </row>
    <row r="15" spans="1:13" ht="12.75">
      <c r="A15" s="53" t="s">
        <v>13</v>
      </c>
      <c r="B15" s="54">
        <v>46.776</v>
      </c>
      <c r="C15" s="55">
        <v>46.4</v>
      </c>
      <c r="D15" s="54">
        <v>50.094</v>
      </c>
      <c r="E15" s="54">
        <v>52.327</v>
      </c>
      <c r="F15" s="54">
        <v>50.854</v>
      </c>
      <c r="G15" s="55">
        <v>52.43</v>
      </c>
      <c r="H15" s="55">
        <v>55.914</v>
      </c>
      <c r="I15" s="55">
        <v>58.19</v>
      </c>
      <c r="J15" s="55">
        <v>58.666</v>
      </c>
      <c r="K15" s="55">
        <v>57.192</v>
      </c>
      <c r="L15" s="55">
        <v>52.178</v>
      </c>
      <c r="M15" s="55">
        <v>52.677</v>
      </c>
    </row>
    <row r="16" spans="1:16" ht="12.75">
      <c r="A16" s="56" t="s">
        <v>69</v>
      </c>
      <c r="B16" s="58">
        <v>7.314464425332291</v>
      </c>
      <c r="C16" s="59">
        <v>6.787863183595608</v>
      </c>
      <c r="D16" s="58">
        <v>7.302332361516036</v>
      </c>
      <c r="E16" s="58">
        <v>7.407559456398641</v>
      </c>
      <c r="F16" s="58">
        <v>7.336122331217541</v>
      </c>
      <c r="G16" s="59">
        <v>6.889618922470434</v>
      </c>
      <c r="H16" s="59">
        <v>6.963387297633873</v>
      </c>
      <c r="I16" s="59">
        <v>6.909285205414391</v>
      </c>
      <c r="J16" s="59">
        <v>6.535145371504957</v>
      </c>
      <c r="K16" s="59">
        <v>6.242986573518175</v>
      </c>
      <c r="L16" s="59">
        <v>5.920014341098024</v>
      </c>
      <c r="M16" s="59">
        <v>5.603381793077919</v>
      </c>
      <c r="N16" s="120"/>
      <c r="O16" s="120"/>
      <c r="P16" s="120"/>
    </row>
    <row r="17" spans="1:16" ht="13.5" thickBot="1">
      <c r="A17" s="77" t="s">
        <v>47</v>
      </c>
      <c r="B17" s="78">
        <v>12.683297180043384</v>
      </c>
      <c r="C17" s="88">
        <v>11.820812782782374</v>
      </c>
      <c r="D17" s="78">
        <v>12.736842105263158</v>
      </c>
      <c r="E17" s="79">
        <v>12.926917841552802</v>
      </c>
      <c r="F17" s="79">
        <v>12.556171175175058</v>
      </c>
      <c r="G17" s="79">
        <v>12.45829808670196</v>
      </c>
      <c r="H17" s="79">
        <v>12.758723762541157</v>
      </c>
      <c r="I17" s="75">
        <v>12.606152512998266</v>
      </c>
      <c r="J17" s="75">
        <v>12.148685027956098</v>
      </c>
      <c r="K17" s="75">
        <v>11.806771263418662</v>
      </c>
      <c r="L17" s="75">
        <v>11.323104967340118</v>
      </c>
      <c r="M17" s="75">
        <v>11.065364570751576</v>
      </c>
      <c r="N17" s="120"/>
      <c r="O17" s="120"/>
      <c r="P17" s="120"/>
    </row>
    <row r="18" spans="1:13" ht="12.75">
      <c r="A18" s="63"/>
      <c r="B18" s="57"/>
      <c r="C18" s="119"/>
      <c r="D18" s="57"/>
      <c r="E18" s="58"/>
      <c r="F18" s="58"/>
      <c r="G18" s="58"/>
      <c r="H18" s="58"/>
      <c r="I18" s="59"/>
      <c r="J18" s="59"/>
      <c r="K18" s="125"/>
      <c r="L18" s="76"/>
      <c r="M18" s="76"/>
    </row>
    <row r="19" spans="1:13" ht="12.75">
      <c r="A19" s="53" t="s">
        <v>15</v>
      </c>
      <c r="B19" s="54">
        <v>36.516</v>
      </c>
      <c r="C19" s="55">
        <v>41.181</v>
      </c>
      <c r="D19" s="54">
        <v>39.563</v>
      </c>
      <c r="E19" s="54">
        <v>39.799</v>
      </c>
      <c r="F19" s="54">
        <v>39.604</v>
      </c>
      <c r="G19" s="54">
        <v>37.071</v>
      </c>
      <c r="H19" s="54">
        <v>36.513</v>
      </c>
      <c r="I19" s="55">
        <v>41.058</v>
      </c>
      <c r="J19" s="55">
        <v>43.654</v>
      </c>
      <c r="K19" s="55">
        <v>42.734</v>
      </c>
      <c r="L19" s="55">
        <v>43.239</v>
      </c>
      <c r="M19" s="55">
        <v>43.626</v>
      </c>
    </row>
    <row r="20" spans="1:16" ht="12.75">
      <c r="A20" s="56" t="s">
        <v>69</v>
      </c>
      <c r="B20" s="58">
        <v>5.710086004691165</v>
      </c>
      <c r="C20" s="59">
        <v>6.02437486559592</v>
      </c>
      <c r="D20" s="58">
        <v>5.767201166180758</v>
      </c>
      <c r="E20" s="58">
        <v>5.634060022650057</v>
      </c>
      <c r="F20" s="58">
        <v>5.713214079630698</v>
      </c>
      <c r="G20" s="58">
        <v>4.871353482260184</v>
      </c>
      <c r="H20" s="58">
        <v>4.547073474470735</v>
      </c>
      <c r="I20" s="59">
        <v>4.875089052481595</v>
      </c>
      <c r="J20" s="59">
        <v>4.862871783446586</v>
      </c>
      <c r="K20" s="59">
        <v>4.664774587927082</v>
      </c>
      <c r="L20" s="59">
        <v>4.905812796480077</v>
      </c>
      <c r="M20" s="59">
        <v>4.640604706130138</v>
      </c>
      <c r="N20" s="120"/>
      <c r="O20" s="120"/>
      <c r="P20" s="120"/>
    </row>
    <row r="21" spans="1:16" ht="13.5" thickBot="1">
      <c r="A21" s="77" t="s">
        <v>47</v>
      </c>
      <c r="B21" s="78">
        <v>9.901301518438178</v>
      </c>
      <c r="C21" s="88">
        <v>10.491226103615539</v>
      </c>
      <c r="D21" s="78">
        <v>10.059242308670227</v>
      </c>
      <c r="E21" s="79">
        <v>9.831987371260725</v>
      </c>
      <c r="F21" s="79">
        <v>9.778475699485448</v>
      </c>
      <c r="G21" s="79">
        <v>8.80872722433966</v>
      </c>
      <c r="H21" s="79">
        <v>8.331412846799937</v>
      </c>
      <c r="I21" s="75">
        <v>8.89471403812825</v>
      </c>
      <c r="J21" s="75">
        <v>9.03996686684614</v>
      </c>
      <c r="K21" s="75">
        <v>8.822047894302232</v>
      </c>
      <c r="L21" s="75">
        <v>9.383259911894273</v>
      </c>
      <c r="M21" s="75">
        <v>9.164105677309038</v>
      </c>
      <c r="N21" s="120"/>
      <c r="O21" s="120"/>
      <c r="P21" s="120"/>
    </row>
    <row r="22" spans="1:12" ht="12.75">
      <c r="A22" s="63"/>
      <c r="B22" s="57"/>
      <c r="C22" s="57"/>
      <c r="D22" s="57"/>
      <c r="E22" s="58"/>
      <c r="F22" s="58"/>
      <c r="G22" s="58"/>
      <c r="H22" s="58"/>
      <c r="I22" s="59"/>
      <c r="J22" s="59"/>
      <c r="K22" s="126"/>
      <c r="L22" s="66"/>
    </row>
    <row r="23" spans="1:13" ht="12.75">
      <c r="A23" s="108" t="s">
        <v>66</v>
      </c>
      <c r="B23" s="58"/>
      <c r="C23" s="58"/>
      <c r="D23" s="58"/>
      <c r="E23" s="58"/>
      <c r="F23" s="58"/>
      <c r="G23" s="58"/>
      <c r="H23" s="58"/>
      <c r="I23" s="127"/>
      <c r="J23" s="59"/>
      <c r="K23" s="59"/>
      <c r="L23" s="59"/>
      <c r="M23" s="59"/>
    </row>
    <row r="24" spans="1:13" ht="12.75">
      <c r="A24" s="19" t="s">
        <v>32</v>
      </c>
      <c r="B24" s="58"/>
      <c r="C24" s="58"/>
      <c r="D24" s="58"/>
      <c r="E24" s="67"/>
      <c r="F24" s="68"/>
      <c r="G24" s="67"/>
      <c r="H24" s="58"/>
      <c r="I24" s="58"/>
      <c r="J24" s="58"/>
      <c r="K24" s="66"/>
      <c r="L24" s="116"/>
      <c r="M24" s="116"/>
    </row>
    <row r="25" spans="12:13" ht="12.75">
      <c r="L25" s="97"/>
      <c r="M25" s="97"/>
    </row>
    <row r="26" spans="12:13" ht="12.75">
      <c r="L26" s="117"/>
      <c r="M26" s="117"/>
    </row>
    <row r="27" spans="11:13" ht="12.75">
      <c r="K27" s="2"/>
      <c r="L27" s="97"/>
      <c r="M27" s="97"/>
    </row>
    <row r="28" spans="11:13" ht="12.75">
      <c r="K28" s="81"/>
      <c r="L28" s="115"/>
      <c r="M28" s="115"/>
    </row>
    <row r="29" spans="12:13" ht="12.75">
      <c r="L29" s="118"/>
      <c r="M29" s="118"/>
    </row>
    <row r="30" spans="12:13" ht="12.75">
      <c r="L30" s="97"/>
      <c r="M30" s="97"/>
    </row>
    <row r="31" spans="12:13" ht="12.75">
      <c r="L31" s="97"/>
      <c r="M31" s="97"/>
    </row>
  </sheetData>
  <hyperlinks>
    <hyperlink ref="B3" location="Sommaire!A1" display="Retour au sommaire"/>
  </hyperlinks>
  <printOptions/>
  <pageMargins left="0.75" right="0.75" top="1" bottom="1" header="0.4921259845" footer="0.4921259845"/>
  <pageSetup fitToHeight="1" fitToWidth="1" horizontalDpi="600" verticalDpi="600" orientation="landscape" paperSize="9" scale="85"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V28"/>
  <sheetViews>
    <sheetView workbookViewId="0" topLeftCell="A1">
      <selection activeCell="B3" sqref="B3"/>
    </sheetView>
  </sheetViews>
  <sheetFormatPr defaultColWidth="11.421875" defaultRowHeight="12.75"/>
  <cols>
    <col min="1" max="1" width="18.421875" style="0" customWidth="1"/>
    <col min="17" max="20" width="11.421875" style="97" customWidth="1"/>
  </cols>
  <sheetData>
    <row r="1" spans="1:12" ht="15.75">
      <c r="A1" s="40" t="s">
        <v>51</v>
      </c>
      <c r="B1" s="69"/>
      <c r="C1" s="69"/>
      <c r="D1" s="69"/>
      <c r="E1" s="69"/>
      <c r="F1" s="69"/>
      <c r="G1" s="69"/>
      <c r="H1" s="69"/>
      <c r="I1" s="69"/>
      <c r="J1" s="69"/>
      <c r="K1" s="69"/>
      <c r="L1" s="69"/>
    </row>
    <row r="2" spans="17:20" s="87" customFormat="1" ht="12.75">
      <c r="Q2" s="97"/>
      <c r="R2" s="97"/>
      <c r="S2" s="97"/>
      <c r="T2" s="97"/>
    </row>
    <row r="3" spans="2:12" ht="12.75">
      <c r="B3" s="8" t="s">
        <v>7</v>
      </c>
      <c r="C3" s="56"/>
      <c r="D3" s="56"/>
      <c r="E3" s="56"/>
      <c r="F3" s="56"/>
      <c r="G3" s="56"/>
      <c r="H3" s="56"/>
      <c r="I3" s="56"/>
      <c r="J3" s="56"/>
      <c r="K3" s="66"/>
      <c r="L3" s="56" t="s">
        <v>77</v>
      </c>
    </row>
    <row r="4" spans="1:13" ht="12.75">
      <c r="A4" s="52"/>
      <c r="B4" s="52" t="s">
        <v>57</v>
      </c>
      <c r="C4" s="52" t="s">
        <v>58</v>
      </c>
      <c r="D4" s="52" t="s">
        <v>59</v>
      </c>
      <c r="E4" s="52" t="s">
        <v>60</v>
      </c>
      <c r="F4" s="52" t="s">
        <v>61</v>
      </c>
      <c r="G4" s="52" t="s">
        <v>62</v>
      </c>
      <c r="H4" s="52" t="s">
        <v>63</v>
      </c>
      <c r="I4" s="52" t="s">
        <v>64</v>
      </c>
      <c r="J4" s="52" t="s">
        <v>46</v>
      </c>
      <c r="K4" s="52" t="s">
        <v>10</v>
      </c>
      <c r="L4" s="52" t="s">
        <v>52</v>
      </c>
      <c r="M4" s="52" t="s">
        <v>53</v>
      </c>
    </row>
    <row r="5" spans="1:13" ht="12.75">
      <c r="A5" s="53" t="s">
        <v>11</v>
      </c>
      <c r="B5" s="54">
        <v>31.368295155556403</v>
      </c>
      <c r="C5" s="54">
        <v>32.992155273065</v>
      </c>
      <c r="D5" s="55">
        <v>32.3250245964943</v>
      </c>
      <c r="E5" s="55">
        <v>34.8646569290802</v>
      </c>
      <c r="F5" s="55">
        <v>39.461958327214504</v>
      </c>
      <c r="G5" s="55">
        <v>45.268351336003704</v>
      </c>
      <c r="H5" s="55">
        <v>44.0452222326592</v>
      </c>
      <c r="I5" s="54">
        <v>46.3478638630385</v>
      </c>
      <c r="J5" s="54">
        <v>54.2786980432209</v>
      </c>
      <c r="K5" s="54">
        <v>56.5652848290355</v>
      </c>
      <c r="L5" s="54">
        <v>49.472717809626</v>
      </c>
      <c r="M5" s="54">
        <v>46.597195921895995</v>
      </c>
    </row>
    <row r="6" spans="1:13" ht="12.75">
      <c r="A6" s="56" t="s">
        <v>69</v>
      </c>
      <c r="B6" s="59">
        <v>6.896233091195168</v>
      </c>
      <c r="C6" s="59">
        <v>6.915246141331985</v>
      </c>
      <c r="D6" s="59">
        <v>7.0055985959257345</v>
      </c>
      <c r="E6" s="59">
        <v>7.313281917648264</v>
      </c>
      <c r="F6" s="59">
        <v>7.342129071950441</v>
      </c>
      <c r="G6" s="59">
        <v>7.147171532998965</v>
      </c>
      <c r="H6" s="59">
        <v>6.510487794903833</v>
      </c>
      <c r="I6" s="59">
        <v>6.245762033320149</v>
      </c>
      <c r="J6" s="59">
        <v>6.336439139682948</v>
      </c>
      <c r="K6" s="59">
        <v>6.018947360309889</v>
      </c>
      <c r="L6" s="59">
        <v>5.812209999885571</v>
      </c>
      <c r="M6" s="59">
        <v>5.0750848354632545</v>
      </c>
    </row>
    <row r="7" spans="1:13" ht="13.5" thickBot="1">
      <c r="A7" s="77" t="s">
        <v>47</v>
      </c>
      <c r="B7" s="88">
        <v>13.482386545894403</v>
      </c>
      <c r="C7" s="88">
        <v>14.128132062240656</v>
      </c>
      <c r="D7" s="88">
        <v>14.193390519048688</v>
      </c>
      <c r="E7" s="88">
        <v>14.34608072647013</v>
      </c>
      <c r="F7" s="88">
        <v>13.783816547900326</v>
      </c>
      <c r="G7" s="88">
        <v>13.58123805416038</v>
      </c>
      <c r="H7" s="88">
        <v>12.62665853620854</v>
      </c>
      <c r="I7" s="88">
        <v>12.295656889742137</v>
      </c>
      <c r="J7" s="88">
        <v>12.50543106370617</v>
      </c>
      <c r="K7" s="88">
        <v>11.989326941255559</v>
      </c>
      <c r="L7" s="88">
        <v>12.023817324240257</v>
      </c>
      <c r="M7" s="88">
        <v>11.450574264120194</v>
      </c>
    </row>
    <row r="8" spans="1:13" ht="13.5" thickBot="1">
      <c r="A8" s="63"/>
      <c r="B8" s="57"/>
      <c r="C8" s="57"/>
      <c r="D8" s="57"/>
      <c r="E8" s="58"/>
      <c r="F8" s="58"/>
      <c r="G8" s="59"/>
      <c r="H8" s="59"/>
      <c r="I8" s="59"/>
      <c r="J8" s="62"/>
      <c r="K8" s="76"/>
      <c r="L8" s="60"/>
      <c r="M8" s="60"/>
    </row>
    <row r="9" spans="1:22" ht="16.5" thickBot="1">
      <c r="A9" s="64" t="s">
        <v>48</v>
      </c>
      <c r="B9" s="54">
        <v>74.881</v>
      </c>
      <c r="C9" s="55">
        <v>82.892</v>
      </c>
      <c r="D9" s="54">
        <v>71.893</v>
      </c>
      <c r="E9" s="54">
        <v>66.605</v>
      </c>
      <c r="F9" s="54">
        <v>64.348</v>
      </c>
      <c r="G9" s="54">
        <v>74.481</v>
      </c>
      <c r="H9" s="54">
        <v>82.2</v>
      </c>
      <c r="I9" s="54">
        <v>85.7</v>
      </c>
      <c r="J9" s="54">
        <v>96.712</v>
      </c>
      <c r="K9" s="54">
        <v>110.423</v>
      </c>
      <c r="L9" s="54">
        <v>94.191</v>
      </c>
      <c r="M9" s="54">
        <v>103.505</v>
      </c>
      <c r="Q9" s="98"/>
      <c r="R9" s="99"/>
      <c r="S9" s="99"/>
      <c r="T9" s="99"/>
      <c r="U9" s="96" t="s">
        <v>57</v>
      </c>
      <c r="V9" s="91" t="s">
        <v>65</v>
      </c>
    </row>
    <row r="10" spans="1:22" ht="16.5" thickBot="1">
      <c r="A10" s="77" t="s">
        <v>69</v>
      </c>
      <c r="B10" s="75">
        <v>16.46238112530364</v>
      </c>
      <c r="C10" s="75">
        <v>17.433550520112558</v>
      </c>
      <c r="D10" s="75">
        <v>15.580916214105859</v>
      </c>
      <c r="E10" s="75">
        <v>13.971201354879167</v>
      </c>
      <c r="F10" s="75">
        <v>11.97232325888009</v>
      </c>
      <c r="G10" s="75">
        <v>11.759396294291683</v>
      </c>
      <c r="H10" s="75">
        <v>12.150287127948156</v>
      </c>
      <c r="I10" s="75">
        <v>11.54879128490747</v>
      </c>
      <c r="J10" s="75">
        <v>11.290058976526128</v>
      </c>
      <c r="K10" s="75">
        <v>11.749790112014743</v>
      </c>
      <c r="L10" s="75">
        <v>11.06585399665878</v>
      </c>
      <c r="M10" s="75">
        <v>11.273138769446586</v>
      </c>
      <c r="Q10" s="100"/>
      <c r="R10" s="101"/>
      <c r="S10" s="101"/>
      <c r="T10" s="101"/>
      <c r="U10" s="94">
        <v>232800</v>
      </c>
      <c r="V10" s="93">
        <v>231800</v>
      </c>
    </row>
    <row r="11" spans="1:22" ht="15.75">
      <c r="A11" s="63"/>
      <c r="B11" s="57"/>
      <c r="C11" s="57"/>
      <c r="D11" s="57"/>
      <c r="E11" s="58"/>
      <c r="F11" s="58"/>
      <c r="G11" s="59"/>
      <c r="H11" s="59"/>
      <c r="I11" s="59"/>
      <c r="J11" s="59"/>
      <c r="K11" s="66"/>
      <c r="L11" s="56"/>
      <c r="M11" s="56"/>
      <c r="Q11" s="100"/>
      <c r="R11" s="101"/>
      <c r="S11" s="101"/>
      <c r="T11" s="101"/>
      <c r="U11" s="92">
        <v>10300</v>
      </c>
      <c r="V11" s="95">
        <v>10800</v>
      </c>
    </row>
    <row r="12" spans="1:22" ht="15.75">
      <c r="A12" s="64" t="s">
        <v>14</v>
      </c>
      <c r="B12" s="54" t="s">
        <v>49</v>
      </c>
      <c r="C12" s="54">
        <v>16.2</v>
      </c>
      <c r="D12" s="54">
        <v>17.8</v>
      </c>
      <c r="E12" s="54">
        <v>20.385</v>
      </c>
      <c r="F12" s="54">
        <v>17.406</v>
      </c>
      <c r="G12" s="54">
        <v>25.739</v>
      </c>
      <c r="H12" s="54">
        <v>29.296</v>
      </c>
      <c r="I12" s="54">
        <v>33.9</v>
      </c>
      <c r="J12" s="54">
        <v>37.2</v>
      </c>
      <c r="K12" s="54">
        <v>40.843</v>
      </c>
      <c r="L12" s="54">
        <v>39.675</v>
      </c>
      <c r="M12" s="54">
        <v>45.814</v>
      </c>
      <c r="Q12" s="100"/>
      <c r="R12" s="101"/>
      <c r="S12" s="101"/>
      <c r="T12" s="101"/>
      <c r="U12" s="92"/>
      <c r="V12" s="95"/>
    </row>
    <row r="13" spans="1:22" ht="16.5" thickBot="1">
      <c r="A13" s="77" t="s">
        <v>69</v>
      </c>
      <c r="B13" s="78" t="s">
        <v>49</v>
      </c>
      <c r="C13" s="75">
        <v>3.395564386817665</v>
      </c>
      <c r="D13" s="75">
        <v>3.8576816743088242</v>
      </c>
      <c r="E13" s="75">
        <v>4.275999393727376</v>
      </c>
      <c r="F13" s="75">
        <v>3.238488510040201</v>
      </c>
      <c r="G13" s="75">
        <v>4.063789439169367</v>
      </c>
      <c r="H13" s="75">
        <v>4.330350507303761</v>
      </c>
      <c r="I13" s="75">
        <v>4.568308337903888</v>
      </c>
      <c r="J13" s="75">
        <v>4.342689572408512</v>
      </c>
      <c r="K13" s="75">
        <v>4.345984781657972</v>
      </c>
      <c r="L13" s="75">
        <v>4.661143392865954</v>
      </c>
      <c r="M13" s="75">
        <v>4.989783871150437</v>
      </c>
      <c r="Q13" s="100"/>
      <c r="R13" s="101"/>
      <c r="S13" s="101"/>
      <c r="T13" s="101"/>
      <c r="U13" s="92"/>
      <c r="V13" s="95"/>
    </row>
    <row r="14" spans="1:22" ht="15.75">
      <c r="A14" s="63"/>
      <c r="B14" s="57"/>
      <c r="C14" s="57"/>
      <c r="D14" s="57"/>
      <c r="E14" s="58"/>
      <c r="F14" s="58"/>
      <c r="G14" s="59"/>
      <c r="H14" s="59"/>
      <c r="I14" s="59"/>
      <c r="J14" s="59"/>
      <c r="K14" s="66"/>
      <c r="L14" s="56"/>
      <c r="M14" s="56"/>
      <c r="Q14" s="100"/>
      <c r="R14" s="101"/>
      <c r="S14" s="101"/>
      <c r="T14" s="101"/>
      <c r="U14" s="92"/>
      <c r="V14" s="95"/>
    </row>
    <row r="15" spans="1:22" ht="15.75">
      <c r="A15" s="53" t="s">
        <v>13</v>
      </c>
      <c r="B15" s="54">
        <v>32.497</v>
      </c>
      <c r="C15" s="54">
        <v>29.967</v>
      </c>
      <c r="D15" s="54">
        <v>32.691</v>
      </c>
      <c r="E15" s="54">
        <v>31.731</v>
      </c>
      <c r="F15" s="54">
        <v>39.645</v>
      </c>
      <c r="G15" s="54">
        <v>45.248</v>
      </c>
      <c r="H15" s="54">
        <v>47.97</v>
      </c>
      <c r="I15" s="54">
        <v>51.122</v>
      </c>
      <c r="J15" s="54">
        <v>57.645</v>
      </c>
      <c r="K15" s="54">
        <v>61.628</v>
      </c>
      <c r="L15" s="54">
        <v>53.177</v>
      </c>
      <c r="M15" s="54">
        <v>52.525</v>
      </c>
      <c r="Q15" s="102"/>
      <c r="R15" s="103"/>
      <c r="S15" s="101"/>
      <c r="T15" s="101"/>
      <c r="U15" s="92">
        <v>75200</v>
      </c>
      <c r="V15" s="95">
        <v>82100</v>
      </c>
    </row>
    <row r="16" spans="1:22" ht="15.75">
      <c r="A16" s="56" t="s">
        <v>69</v>
      </c>
      <c r="B16" s="59">
        <v>7.144375735219781</v>
      </c>
      <c r="C16" s="59">
        <v>6.281165307392898</v>
      </c>
      <c r="D16" s="59">
        <v>7.084914135664594</v>
      </c>
      <c r="E16" s="59">
        <v>6.655959615519419</v>
      </c>
      <c r="F16" s="59">
        <v>7.376185050014006</v>
      </c>
      <c r="G16" s="59">
        <v>7.143958372257489</v>
      </c>
      <c r="H16" s="59">
        <v>7.090623765543468</v>
      </c>
      <c r="I16" s="59">
        <v>6.889116780245503</v>
      </c>
      <c r="J16" s="59">
        <v>6.72941775272819</v>
      </c>
      <c r="K16" s="59">
        <v>6.55765614974457</v>
      </c>
      <c r="L16" s="59">
        <v>6.247400685631577</v>
      </c>
      <c r="M16" s="59">
        <v>5.720705413894807</v>
      </c>
      <c r="Q16" s="100"/>
      <c r="R16" s="101"/>
      <c r="S16" s="101"/>
      <c r="T16" s="101"/>
      <c r="U16" s="92">
        <v>4600</v>
      </c>
      <c r="V16" s="95">
        <v>5100</v>
      </c>
    </row>
    <row r="17" spans="1:22" ht="16.5" thickBot="1">
      <c r="A17" s="77" t="s">
        <v>47</v>
      </c>
      <c r="B17" s="88">
        <v>13.96751444122781</v>
      </c>
      <c r="C17" s="88">
        <v>12.832678859717115</v>
      </c>
      <c r="D17" s="88">
        <v>14.354084343327669</v>
      </c>
      <c r="E17" s="88">
        <v>13.056646117516616</v>
      </c>
      <c r="F17" s="88">
        <v>13.847751865488359</v>
      </c>
      <c r="G17" s="88">
        <v>13.575132323979597</v>
      </c>
      <c r="H17" s="88">
        <v>13.751793708349167</v>
      </c>
      <c r="I17" s="88">
        <v>13.562190770536816</v>
      </c>
      <c r="J17" s="88">
        <v>13.281003407512193</v>
      </c>
      <c r="K17" s="88">
        <v>13.062397598967351</v>
      </c>
      <c r="L17" s="88">
        <v>12.924103670866385</v>
      </c>
      <c r="M17" s="88">
        <v>12.90724476706754</v>
      </c>
      <c r="Q17" s="100"/>
      <c r="R17" s="101"/>
      <c r="S17" s="101"/>
      <c r="T17" s="101"/>
      <c r="U17" s="92">
        <v>122400</v>
      </c>
      <c r="V17" s="95">
        <v>137400</v>
      </c>
    </row>
    <row r="18" spans="1:22" ht="15.75">
      <c r="A18" s="63"/>
      <c r="B18" s="57"/>
      <c r="C18" s="57"/>
      <c r="D18" s="57"/>
      <c r="E18" s="58"/>
      <c r="F18" s="58"/>
      <c r="G18" s="58"/>
      <c r="H18" s="58"/>
      <c r="I18" s="58"/>
      <c r="J18" s="58"/>
      <c r="K18" s="66"/>
      <c r="L18" s="60"/>
      <c r="M18" s="60"/>
      <c r="Q18" s="100"/>
      <c r="R18" s="101"/>
      <c r="S18" s="101"/>
      <c r="T18" s="101"/>
      <c r="U18" s="92">
        <v>9700</v>
      </c>
      <c r="V18" s="95">
        <v>10100</v>
      </c>
    </row>
    <row r="19" spans="1:13" ht="12.75">
      <c r="A19" s="53" t="s">
        <v>15</v>
      </c>
      <c r="B19" s="54">
        <v>28.359</v>
      </c>
      <c r="C19" s="54">
        <v>27.493</v>
      </c>
      <c r="D19" s="54">
        <v>25.882</v>
      </c>
      <c r="E19" s="54">
        <v>26.672</v>
      </c>
      <c r="F19" s="54">
        <v>31.245</v>
      </c>
      <c r="G19" s="54">
        <v>35.656</v>
      </c>
      <c r="H19" s="54">
        <v>35.398</v>
      </c>
      <c r="I19" s="54">
        <v>38.13</v>
      </c>
      <c r="J19" s="54">
        <v>42.651</v>
      </c>
      <c r="K19" s="54">
        <v>45.727</v>
      </c>
      <c r="L19" s="54">
        <v>40.249</v>
      </c>
      <c r="M19" s="54">
        <v>38.786</v>
      </c>
    </row>
    <row r="20" spans="1:13" ht="12.75">
      <c r="A20" s="56" t="s">
        <v>69</v>
      </c>
      <c r="B20" s="59">
        <v>6.2346478590361505</v>
      </c>
      <c r="C20" s="59">
        <v>5.7626081288134605</v>
      </c>
      <c r="D20" s="59">
        <v>5.609242533396685</v>
      </c>
      <c r="E20" s="59">
        <v>5.594773403458256</v>
      </c>
      <c r="F20" s="59">
        <v>5.8133157242448625</v>
      </c>
      <c r="G20" s="59">
        <v>5.629530138817474</v>
      </c>
      <c r="H20" s="59">
        <v>5.232309778042687</v>
      </c>
      <c r="I20" s="59">
        <v>5.138336192456498</v>
      </c>
      <c r="J20" s="59">
        <v>4.979033681526759</v>
      </c>
      <c r="K20" s="59">
        <v>4.865677009790516</v>
      </c>
      <c r="L20" s="59">
        <v>4.728578712525817</v>
      </c>
      <c r="M20" s="59">
        <v>4.2243366051085</v>
      </c>
    </row>
    <row r="21" spans="1:13" ht="13.5" thickBot="1">
      <c r="A21" s="77" t="s">
        <v>47</v>
      </c>
      <c r="B21" s="88">
        <v>12.188963351656444</v>
      </c>
      <c r="C21" s="88">
        <v>11.773245232762793</v>
      </c>
      <c r="D21" s="88">
        <v>11.364363616102496</v>
      </c>
      <c r="E21" s="88">
        <v>10.974972904932185</v>
      </c>
      <c r="F21" s="88">
        <v>10.913684122516933</v>
      </c>
      <c r="G21" s="88">
        <v>10.697377080618294</v>
      </c>
      <c r="H21" s="88">
        <v>10.14771719174784</v>
      </c>
      <c r="I21" s="88">
        <v>10.115534096486225</v>
      </c>
      <c r="J21" s="88">
        <v>9.826491045776782</v>
      </c>
      <c r="K21" s="88">
        <v>9.692092149801715</v>
      </c>
      <c r="L21" s="88">
        <v>9.782090916161144</v>
      </c>
      <c r="M21" s="88">
        <v>9.53108796830998</v>
      </c>
    </row>
    <row r="22" spans="1:12" ht="12.75">
      <c r="A22" s="63"/>
      <c r="B22" s="57"/>
      <c r="C22" s="57"/>
      <c r="D22" s="57"/>
      <c r="E22" s="58"/>
      <c r="F22" s="58"/>
      <c r="G22" s="58"/>
      <c r="H22" s="58"/>
      <c r="I22" s="58"/>
      <c r="J22" s="58"/>
      <c r="K22" s="66"/>
      <c r="L22" s="56"/>
    </row>
    <row r="23" spans="1:12" ht="12.75">
      <c r="A23" s="108" t="s">
        <v>66</v>
      </c>
      <c r="B23" s="58"/>
      <c r="C23" s="58"/>
      <c r="D23" s="58"/>
      <c r="E23" s="58"/>
      <c r="F23" s="58"/>
      <c r="G23" s="58"/>
      <c r="H23" s="58"/>
      <c r="I23" s="58"/>
      <c r="J23" s="58"/>
      <c r="K23" s="58"/>
      <c r="L23" s="59"/>
    </row>
    <row r="24" spans="1:12" ht="12.75">
      <c r="A24" s="19" t="s">
        <v>32</v>
      </c>
      <c r="B24" s="58"/>
      <c r="C24" s="58"/>
      <c r="D24" s="58"/>
      <c r="E24" s="58"/>
      <c r="F24" s="58"/>
      <c r="G24" s="58"/>
      <c r="H24" s="58"/>
      <c r="I24" s="58"/>
      <c r="J24" s="58"/>
      <c r="K24" s="66"/>
      <c r="L24" s="56"/>
    </row>
    <row r="28" ht="12.75">
      <c r="C28" s="6"/>
    </row>
  </sheetData>
  <hyperlinks>
    <hyperlink ref="B3" location="Sommaire!A1" display="Retour au sommaire"/>
  </hyperlinks>
  <printOptions/>
  <pageMargins left="0.75" right="0.75" top="1" bottom="1" header="0.4921259845" footer="0.4921259845"/>
  <pageSetup fitToHeight="1" fitToWidth="1" horizontalDpi="600" verticalDpi="600" orientation="landscape" paperSize="9" scale="84" r:id="rId1"/>
  <headerFooter alignWithMargins="0">
    <oddFooter>&amp;C&amp;F
&amp;A&amp;R&amp;D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Minefi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Abdel Khiati</dc:creator>
  <cp:keywords/>
  <dc:description/>
  <cp:lastModifiedBy>drulfi-adc</cp:lastModifiedBy>
  <cp:lastPrinted>2012-01-26T11:26:12Z</cp:lastPrinted>
  <dcterms:created xsi:type="dcterms:W3CDTF">2011-06-23T10:43:44Z</dcterms:created>
  <dcterms:modified xsi:type="dcterms:W3CDTF">2012-03-12T16:06:57Z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