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420" yWindow="4875" windowWidth="15480" windowHeight="9045" tabRatio="884"/>
  </bookViews>
  <sheets>
    <sheet name="Sommaire" sheetId="1" r:id="rId1"/>
    <sheet name="Étab. et lits" sheetId="2" r:id="rId2"/>
    <sheet name="Hôtellerie" sheetId="21" r:id="rId3"/>
    <sheet name="Résidences " sheetId="23" r:id="rId4"/>
    <sheet name="Campings " sheetId="22" r:id="rId5"/>
    <sheet name="Villages vac-Maisons fam. " sheetId="24" r:id="rId6"/>
    <sheet name="AJ-CIS-CS" sheetId="25" r:id="rId7"/>
    <sheet name="Meublés classés tourisme " sheetId="30" r:id="rId8"/>
    <sheet name="Meublés label. - Ch.hôtes " sheetId="34" r:id="rId9"/>
    <sheet name="Résidences secondaires" sheetId="5" r:id="rId10"/>
    <sheet name="Outre-mer " sheetId="32" r:id="rId11"/>
  </sheets>
  <definedNames>
    <definedName name="_xlnm.Print_Area" localSheetId="6">'AJ-CIS-CS'!$A$1:$J$22</definedName>
    <definedName name="_xlnm.Print_Area" localSheetId="4">'Campings '!$A$1:$U$23</definedName>
    <definedName name="_xlnm.Print_Area" localSheetId="1">'Étab. et lits'!$A$1:$J$27</definedName>
    <definedName name="_xlnm.Print_Area" localSheetId="2">Hôtellerie!$A$1:$Y$23</definedName>
    <definedName name="_xlnm.Print_Area" localSheetId="7">'Meublés classés tourisme '!$A$1:$P$38</definedName>
    <definedName name="_xlnm.Print_Area" localSheetId="8">'Meublés label. - Ch.hôtes '!$A$1:$O$22</definedName>
    <definedName name="_xlnm.Print_Area" localSheetId="10">'Outre-mer '!$A$1:$M$25</definedName>
    <definedName name="_xlnm.Print_Area" localSheetId="3">'Résidences '!$A$1:$U$22</definedName>
    <definedName name="_xlnm.Print_Area" localSheetId="9">'Résidences secondaires'!$A$1:$D$21</definedName>
    <definedName name="_xlnm.Print_Area" localSheetId="0">Sommaire!#REF!</definedName>
    <definedName name="_xlnm.Print_Area" localSheetId="5">'Villages vac-Maisons fam. '!$A$1:$G$25</definedName>
  </definedNames>
  <calcPr calcId="145621"/>
</workbook>
</file>

<file path=xl/calcChain.xml><?xml version="1.0" encoding="utf-8"?>
<calcChain xmlns="http://schemas.openxmlformats.org/spreadsheetml/2006/main">
  <c r="D32" i="30" l="1"/>
  <c r="D33" i="30"/>
  <c r="D34" i="30"/>
  <c r="D35" i="30"/>
  <c r="D36" i="30"/>
  <c r="D37" i="30"/>
  <c r="D38" i="30"/>
  <c r="D39" i="30"/>
  <c r="D40" i="30"/>
  <c r="D41" i="30"/>
  <c r="D42" i="30"/>
  <c r="D43" i="30"/>
  <c r="D44" i="30"/>
  <c r="D45" i="30"/>
  <c r="D46" i="30"/>
  <c r="D47" i="30"/>
  <c r="D48" i="30"/>
  <c r="D49" i="30"/>
  <c r="D50" i="30"/>
  <c r="D51" i="30"/>
  <c r="D52" i="30"/>
  <c r="D31" i="30"/>
  <c r="C49" i="5"/>
  <c r="C28" i="5"/>
  <c r="C29" i="5"/>
  <c r="C30" i="5"/>
  <c r="C31" i="5"/>
  <c r="C32" i="5"/>
  <c r="C33" i="5"/>
  <c r="C34" i="5"/>
  <c r="C35" i="5"/>
  <c r="C36" i="5"/>
  <c r="C37" i="5"/>
  <c r="C38" i="5"/>
  <c r="C39" i="5"/>
  <c r="C40" i="5"/>
  <c r="C41" i="5"/>
  <c r="C42" i="5"/>
  <c r="C43" i="5"/>
  <c r="C44" i="5"/>
  <c r="C45" i="5"/>
  <c r="C46" i="5"/>
  <c r="C47" i="5"/>
  <c r="C48" i="5"/>
  <c r="C27" i="5"/>
  <c r="G49" i="25"/>
  <c r="G48" i="25"/>
  <c r="G47" i="25"/>
  <c r="G44" i="25"/>
  <c r="G42" i="25"/>
  <c r="G40" i="25"/>
  <c r="G39" i="25"/>
  <c r="G38" i="25"/>
  <c r="G37" i="25"/>
  <c r="G36" i="25"/>
  <c r="G35" i="25"/>
  <c r="G34" i="25"/>
  <c r="G33" i="25"/>
  <c r="G32" i="25"/>
  <c r="G31" i="25"/>
  <c r="G29" i="25"/>
  <c r="G28" i="25"/>
  <c r="D28" i="25"/>
  <c r="D29" i="25"/>
  <c r="D30" i="25"/>
  <c r="D31" i="25"/>
  <c r="D32" i="25"/>
  <c r="D33" i="25"/>
  <c r="D34" i="25"/>
  <c r="D35" i="25"/>
  <c r="D36" i="25"/>
  <c r="D37" i="25"/>
  <c r="D38" i="25"/>
  <c r="D39" i="25"/>
  <c r="D40" i="25"/>
  <c r="D41" i="25"/>
  <c r="D42" i="25"/>
  <c r="D43" i="25"/>
  <c r="D44" i="25"/>
  <c r="D45" i="25"/>
  <c r="D46" i="25"/>
  <c r="D47" i="25"/>
  <c r="D48" i="25"/>
  <c r="D49" i="25"/>
  <c r="D27" i="25"/>
  <c r="D29" i="24"/>
  <c r="D30" i="24"/>
  <c r="D31" i="24"/>
  <c r="D32" i="24"/>
  <c r="D33" i="24"/>
  <c r="D34" i="24"/>
  <c r="D35" i="24"/>
  <c r="D36" i="24"/>
  <c r="D37" i="24"/>
  <c r="D38" i="24"/>
  <c r="D39" i="24"/>
  <c r="D40" i="24"/>
  <c r="D41" i="24"/>
  <c r="D42" i="24"/>
  <c r="D43" i="24"/>
  <c r="D44" i="24"/>
  <c r="D45" i="24"/>
  <c r="D46" i="24"/>
  <c r="D47" i="24"/>
  <c r="D48" i="24"/>
  <c r="D49" i="24"/>
  <c r="D28" i="24"/>
  <c r="D53" i="30" l="1"/>
  <c r="S49" i="22"/>
  <c r="S35" i="22"/>
  <c r="S47" i="22"/>
  <c r="S39" i="22"/>
  <c r="S29" i="22"/>
  <c r="S48" i="22"/>
  <c r="S40" i="22"/>
  <c r="S42" i="22"/>
  <c r="S28" i="22"/>
  <c r="S46" i="22"/>
  <c r="S32" i="22"/>
  <c r="S44" i="22"/>
  <c r="S36" i="22"/>
  <c r="S27" i="22"/>
  <c r="S41" i="22"/>
  <c r="S43" i="22"/>
  <c r="S31" i="22"/>
  <c r="S30" i="22"/>
  <c r="S33" i="22"/>
  <c r="S37" i="22"/>
  <c r="S45" i="22"/>
  <c r="S34" i="22"/>
  <c r="S38" i="22"/>
  <c r="P49" i="22"/>
  <c r="P35" i="22"/>
  <c r="P47" i="22"/>
  <c r="P39" i="22"/>
  <c r="P29" i="22"/>
  <c r="P48" i="22"/>
  <c r="P40" i="22"/>
  <c r="P42" i="22"/>
  <c r="P28" i="22"/>
  <c r="P46" i="22"/>
  <c r="P32" i="22"/>
  <c r="P44" i="22"/>
  <c r="P36" i="22"/>
  <c r="P27" i="22"/>
  <c r="P41" i="22"/>
  <c r="P43" i="22"/>
  <c r="P31" i="22"/>
  <c r="P30" i="22"/>
  <c r="P33" i="22"/>
  <c r="P37" i="22"/>
  <c r="P45" i="22"/>
  <c r="P34" i="22"/>
  <c r="P38" i="22"/>
  <c r="M49" i="22"/>
  <c r="M35" i="22"/>
  <c r="M47" i="22"/>
  <c r="M39" i="22"/>
  <c r="M29" i="22"/>
  <c r="M48" i="22"/>
  <c r="M40" i="22"/>
  <c r="M42" i="22"/>
  <c r="M28" i="22"/>
  <c r="M46" i="22"/>
  <c r="M32" i="22"/>
  <c r="M44" i="22"/>
  <c r="M36" i="22"/>
  <c r="M27" i="22"/>
  <c r="M41" i="22"/>
  <c r="M43" i="22"/>
  <c r="M31" i="22"/>
  <c r="M30" i="22"/>
  <c r="M33" i="22"/>
  <c r="M37" i="22"/>
  <c r="M45" i="22"/>
  <c r="M34" i="22"/>
  <c r="M38" i="22"/>
  <c r="J49" i="22"/>
  <c r="J35" i="22"/>
  <c r="J47" i="22"/>
  <c r="J39" i="22"/>
  <c r="J29" i="22"/>
  <c r="J48" i="22"/>
  <c r="J40" i="22"/>
  <c r="J42" i="22"/>
  <c r="J28" i="22"/>
  <c r="J46" i="22"/>
  <c r="J32" i="22"/>
  <c r="J44" i="22"/>
  <c r="J36" i="22"/>
  <c r="J27" i="22"/>
  <c r="J41" i="22"/>
  <c r="J43" i="22"/>
  <c r="J31" i="22"/>
  <c r="J30" i="22"/>
  <c r="J33" i="22"/>
  <c r="J37" i="22"/>
  <c r="J45" i="22"/>
  <c r="J34" i="22"/>
  <c r="J38" i="22"/>
  <c r="G49" i="22"/>
  <c r="G35" i="22"/>
  <c r="G47" i="22"/>
  <c r="G39" i="22"/>
  <c r="G29" i="22"/>
  <c r="G48" i="22"/>
  <c r="G40" i="22"/>
  <c r="G42" i="22"/>
  <c r="G28" i="22"/>
  <c r="G46" i="22"/>
  <c r="G32" i="22"/>
  <c r="G44" i="22"/>
  <c r="G36" i="22"/>
  <c r="G27" i="22"/>
  <c r="G41" i="22"/>
  <c r="G43" i="22"/>
  <c r="G31" i="22"/>
  <c r="G30" i="22"/>
  <c r="G33" i="22"/>
  <c r="G37" i="22"/>
  <c r="G45" i="22"/>
  <c r="G34" i="22"/>
  <c r="G38" i="22"/>
  <c r="D49" i="22"/>
  <c r="D35" i="22"/>
  <c r="D47" i="22"/>
  <c r="D39" i="22"/>
  <c r="D29" i="22"/>
  <c r="D48" i="22"/>
  <c r="D40" i="22"/>
  <c r="D42" i="22"/>
  <c r="D28" i="22"/>
  <c r="D46" i="22"/>
  <c r="D32" i="22"/>
  <c r="D44" i="22"/>
  <c r="D36" i="22"/>
  <c r="D27" i="22"/>
  <c r="D41" i="22"/>
  <c r="D43" i="22"/>
  <c r="D31" i="22"/>
  <c r="D30" i="22"/>
  <c r="D33" i="22"/>
  <c r="D37" i="22"/>
  <c r="D45" i="22"/>
  <c r="D34" i="22"/>
  <c r="D38" i="22"/>
  <c r="V50" i="21"/>
  <c r="V49" i="21"/>
  <c r="V48" i="21"/>
  <c r="V47" i="21"/>
  <c r="V46" i="21"/>
  <c r="V45" i="21"/>
  <c r="V44" i="21"/>
  <c r="V43" i="21"/>
  <c r="V42" i="21"/>
  <c r="V41" i="21"/>
  <c r="V40" i="21"/>
  <c r="V39" i="21"/>
  <c r="V38" i="21"/>
  <c r="V37" i="21"/>
  <c r="V36" i="21"/>
  <c r="V35" i="21"/>
  <c r="V34" i="21"/>
  <c r="V33" i="21"/>
  <c r="V32" i="21"/>
  <c r="V31" i="21"/>
  <c r="V30" i="21"/>
  <c r="V29" i="21"/>
  <c r="V28" i="21"/>
  <c r="S50" i="21"/>
  <c r="S49" i="21"/>
  <c r="S48" i="21"/>
  <c r="S47" i="21"/>
  <c r="S46" i="21"/>
  <c r="S45" i="21"/>
  <c r="S44" i="21"/>
  <c r="S43" i="21"/>
  <c r="S42" i="21"/>
  <c r="S41" i="21"/>
  <c r="S40" i="21"/>
  <c r="S39" i="21"/>
  <c r="S38" i="21"/>
  <c r="S37" i="21"/>
  <c r="S36" i="21"/>
  <c r="S35" i="21"/>
  <c r="S34" i="21"/>
  <c r="S33" i="21"/>
  <c r="S32" i="21"/>
  <c r="S31" i="21"/>
  <c r="S30" i="21"/>
  <c r="S29" i="21"/>
  <c r="S28" i="21"/>
  <c r="P50" i="21"/>
  <c r="P49" i="21"/>
  <c r="P48" i="21"/>
  <c r="P47" i="21"/>
  <c r="P46" i="21"/>
  <c r="P45" i="21"/>
  <c r="P44" i="21"/>
  <c r="P43" i="21"/>
  <c r="P42" i="21"/>
  <c r="P41" i="21"/>
  <c r="P40" i="21"/>
  <c r="P39" i="21"/>
  <c r="P38" i="21"/>
  <c r="P37" i="21"/>
  <c r="P36" i="21"/>
  <c r="P35" i="21"/>
  <c r="P34" i="21"/>
  <c r="P33" i="21"/>
  <c r="P32" i="21"/>
  <c r="P31" i="21"/>
  <c r="P30" i="21"/>
  <c r="P29" i="21"/>
  <c r="P28" i="21"/>
  <c r="M50" i="21"/>
  <c r="M49" i="21"/>
  <c r="M48" i="21"/>
  <c r="M47" i="21"/>
  <c r="M46" i="21"/>
  <c r="M45" i="21"/>
  <c r="M44" i="21"/>
  <c r="M43" i="21"/>
  <c r="M42" i="21"/>
  <c r="M41" i="21"/>
  <c r="M40" i="21"/>
  <c r="M39" i="21"/>
  <c r="M38" i="21"/>
  <c r="M37" i="21"/>
  <c r="M36" i="21"/>
  <c r="M35" i="21"/>
  <c r="M34" i="21"/>
  <c r="M33" i="21"/>
  <c r="M32" i="21"/>
  <c r="M31" i="21"/>
  <c r="M30" i="21"/>
  <c r="M29" i="21"/>
  <c r="M28" i="21"/>
  <c r="J50" i="21"/>
  <c r="J49" i="21"/>
  <c r="J48" i="21"/>
  <c r="J47" i="21"/>
  <c r="J46" i="21"/>
  <c r="J45" i="21"/>
  <c r="J44" i="21"/>
  <c r="J43" i="21"/>
  <c r="J42" i="21"/>
  <c r="J41" i="21"/>
  <c r="J40" i="21"/>
  <c r="J39" i="21"/>
  <c r="J38" i="21"/>
  <c r="J37" i="21"/>
  <c r="J36" i="21"/>
  <c r="J35" i="21"/>
  <c r="J34" i="21"/>
  <c r="J33" i="21"/>
  <c r="J32" i="21"/>
  <c r="J31" i="21"/>
  <c r="J30" i="21"/>
  <c r="J29" i="21"/>
  <c r="J28" i="21"/>
  <c r="G50" i="21"/>
  <c r="G49" i="21"/>
  <c r="G48" i="21"/>
  <c r="G47" i="21"/>
  <c r="G46" i="21"/>
  <c r="G45" i="21"/>
  <c r="G44" i="21"/>
  <c r="G43" i="21"/>
  <c r="G42" i="21"/>
  <c r="G41" i="21"/>
  <c r="G40" i="21"/>
  <c r="G39" i="21"/>
  <c r="G38" i="21"/>
  <c r="G37" i="21"/>
  <c r="G36" i="21"/>
  <c r="G35" i="21"/>
  <c r="G34" i="21"/>
  <c r="G33" i="21"/>
  <c r="G32" i="21"/>
  <c r="G31" i="21"/>
  <c r="G30" i="21"/>
  <c r="G29" i="21"/>
  <c r="G28" i="21"/>
  <c r="D50" i="21"/>
  <c r="D49" i="21"/>
  <c r="D48" i="21"/>
  <c r="D47" i="21"/>
  <c r="D46" i="21"/>
  <c r="D45" i="21"/>
  <c r="D44" i="21"/>
  <c r="D43" i="21"/>
  <c r="D42" i="21"/>
  <c r="D41" i="21"/>
  <c r="D40" i="21"/>
  <c r="D39" i="21"/>
  <c r="D38" i="21"/>
  <c r="D37" i="21"/>
  <c r="D36" i="21"/>
  <c r="D35" i="21"/>
  <c r="D34" i="21"/>
  <c r="D33" i="21"/>
  <c r="D32" i="21"/>
  <c r="D31" i="21"/>
  <c r="D30" i="21"/>
  <c r="D29" i="21"/>
  <c r="D28" i="21"/>
  <c r="P20" i="23" l="1"/>
  <c r="P19" i="23"/>
  <c r="P18" i="23"/>
  <c r="P17" i="23"/>
  <c r="P16" i="23"/>
  <c r="P15" i="23"/>
  <c r="P14" i="23"/>
  <c r="P13" i="23"/>
  <c r="P12" i="23"/>
  <c r="P11" i="23"/>
  <c r="P10" i="23"/>
  <c r="P9" i="23"/>
  <c r="P8" i="23"/>
  <c r="P21" i="23" s="1"/>
  <c r="M20" i="23"/>
  <c r="M19" i="23"/>
  <c r="M18" i="23"/>
  <c r="M17" i="23"/>
  <c r="M16" i="23"/>
  <c r="M15" i="23"/>
  <c r="M14" i="23"/>
  <c r="M13" i="23"/>
  <c r="M12" i="23"/>
  <c r="M11" i="23"/>
  <c r="M10" i="23"/>
  <c r="M9" i="23"/>
  <c r="M8" i="23"/>
  <c r="J20" i="23"/>
  <c r="J19" i="23"/>
  <c r="J18" i="23"/>
  <c r="J17" i="23"/>
  <c r="J16" i="23"/>
  <c r="J15" i="23"/>
  <c r="J14" i="23"/>
  <c r="J13" i="23"/>
  <c r="J12" i="23"/>
  <c r="J11" i="23"/>
  <c r="J10" i="23"/>
  <c r="J9" i="23"/>
  <c r="J8" i="23"/>
  <c r="J21" i="23" s="1"/>
  <c r="G20" i="23"/>
  <c r="G19" i="23"/>
  <c r="G18" i="23"/>
  <c r="G17" i="23"/>
  <c r="G16" i="23"/>
  <c r="G15" i="23"/>
  <c r="G14" i="23"/>
  <c r="G13" i="23"/>
  <c r="G12" i="23"/>
  <c r="G11" i="23"/>
  <c r="G10" i="23"/>
  <c r="G9" i="23"/>
  <c r="G21" i="23" s="1"/>
  <c r="G8" i="23"/>
  <c r="D20" i="23"/>
  <c r="D19" i="23"/>
  <c r="D18" i="23"/>
  <c r="D17" i="23"/>
  <c r="D16" i="23"/>
  <c r="D15" i="23"/>
  <c r="D14" i="23"/>
  <c r="D13" i="23"/>
  <c r="D12" i="23"/>
  <c r="D11" i="23"/>
  <c r="D10" i="23"/>
  <c r="D9" i="23"/>
  <c r="D8" i="23"/>
  <c r="D21" i="23" l="1"/>
  <c r="M21" i="23"/>
  <c r="E20" i="34" l="1"/>
  <c r="C20" i="34"/>
  <c r="E19" i="34"/>
  <c r="C19" i="34"/>
  <c r="E18" i="34"/>
  <c r="C18" i="34"/>
  <c r="E17" i="34"/>
  <c r="C17" i="34"/>
  <c r="E16" i="34"/>
  <c r="C16" i="34"/>
  <c r="E15" i="34"/>
  <c r="C15" i="34"/>
  <c r="E14" i="34"/>
  <c r="C14" i="34"/>
  <c r="E13" i="34"/>
  <c r="C13" i="34"/>
  <c r="E12" i="34"/>
  <c r="C12" i="34"/>
  <c r="E11" i="34"/>
  <c r="C11" i="34"/>
  <c r="E10" i="34"/>
  <c r="C10" i="34"/>
  <c r="E9" i="34"/>
  <c r="C9" i="34"/>
  <c r="E8" i="34"/>
  <c r="C8" i="34"/>
  <c r="E7" i="34"/>
  <c r="C7" i="34"/>
  <c r="G7" i="34"/>
  <c r="O7" i="34"/>
  <c r="K9" i="34"/>
  <c r="G11" i="34"/>
  <c r="O11" i="34"/>
  <c r="G15" i="34"/>
  <c r="O15" i="34"/>
  <c r="K17" i="34"/>
  <c r="G19" i="34"/>
  <c r="O19" i="34"/>
  <c r="K8" i="34"/>
  <c r="G10" i="34"/>
  <c r="O10" i="34"/>
  <c r="K12" i="34"/>
  <c r="G14" i="34"/>
  <c r="O14" i="34"/>
  <c r="K16" i="34"/>
  <c r="G18" i="34"/>
  <c r="O18" i="34"/>
  <c r="G20" i="34"/>
  <c r="I20" i="34"/>
  <c r="K20" i="34"/>
  <c r="M20" i="34"/>
  <c r="O20" i="34"/>
  <c r="M19" i="34"/>
  <c r="I17" i="34"/>
  <c r="M15" i="34"/>
  <c r="I13" i="34"/>
  <c r="M11" i="34"/>
  <c r="I9" i="34"/>
  <c r="M7" i="34"/>
  <c r="I18" i="34"/>
  <c r="M16" i="34"/>
  <c r="I14" i="34"/>
  <c r="M12" i="34"/>
  <c r="I10" i="34"/>
  <c r="M8" i="34"/>
  <c r="I19" i="34"/>
  <c r="K18" i="34"/>
  <c r="M17" i="34"/>
  <c r="O16" i="34"/>
  <c r="G16" i="34"/>
  <c r="I15" i="34"/>
  <c r="K14" i="34"/>
  <c r="M13" i="34"/>
  <c r="O12" i="34"/>
  <c r="G12" i="34"/>
  <c r="I11" i="34"/>
  <c r="K10" i="34"/>
  <c r="M9" i="34"/>
  <c r="O8" i="34"/>
  <c r="G8" i="34"/>
  <c r="I7" i="34"/>
  <c r="K19" i="34"/>
  <c r="M18" i="34"/>
  <c r="O17" i="34"/>
  <c r="G17" i="34"/>
  <c r="I16" i="34"/>
  <c r="K15" i="34"/>
  <c r="M14" i="34"/>
  <c r="O13" i="34"/>
  <c r="G13" i="34"/>
  <c r="I12" i="34"/>
  <c r="K11" i="34"/>
  <c r="M10" i="34"/>
  <c r="O9" i="34"/>
  <c r="G9" i="34"/>
  <c r="I8" i="34"/>
  <c r="K7" i="34"/>
  <c r="C16" i="32"/>
  <c r="C18" i="32" s="1"/>
  <c r="E16" i="32"/>
  <c r="E18" i="32" s="1"/>
  <c r="I20" i="32"/>
  <c r="G20" i="32"/>
  <c r="E20" i="32"/>
  <c r="C20" i="32"/>
  <c r="I18" i="32"/>
  <c r="H18" i="32"/>
  <c r="G18" i="32"/>
  <c r="F18" i="32"/>
  <c r="D18" i="32"/>
  <c r="B18" i="32"/>
  <c r="D8" i="30"/>
  <c r="D9" i="30"/>
  <c r="D10" i="30"/>
  <c r="D11" i="30"/>
  <c r="D12" i="30"/>
  <c r="D13" i="30"/>
  <c r="D14" i="30"/>
  <c r="D15" i="30"/>
  <c r="D16" i="30"/>
  <c r="D17" i="30"/>
  <c r="D18" i="30"/>
  <c r="D19" i="30"/>
  <c r="D20" i="30"/>
  <c r="D21" i="30"/>
  <c r="B14" i="2"/>
  <c r="C14" i="2"/>
  <c r="D14" i="2"/>
  <c r="D7" i="5"/>
  <c r="D8" i="5"/>
  <c r="D9" i="5"/>
  <c r="D10" i="5"/>
  <c r="D11" i="5"/>
  <c r="D12" i="5"/>
  <c r="D13" i="5"/>
  <c r="D14" i="5"/>
  <c r="D15" i="5"/>
  <c r="D16" i="5"/>
  <c r="D17" i="5"/>
  <c r="D18" i="5"/>
  <c r="D6" i="5"/>
  <c r="C7" i="5"/>
  <c r="C8" i="5"/>
  <c r="C9" i="5"/>
  <c r="C10" i="5"/>
  <c r="C11" i="5"/>
  <c r="C12" i="5"/>
  <c r="C13" i="5"/>
  <c r="C14" i="5"/>
  <c r="C15" i="5"/>
  <c r="C16" i="5"/>
  <c r="C17" i="5"/>
  <c r="C18" i="5"/>
  <c r="C19" i="5"/>
  <c r="C6" i="5"/>
  <c r="D8" i="2"/>
  <c r="D10" i="2"/>
  <c r="D9" i="2"/>
  <c r="D11" i="2"/>
  <c r="D13" i="2"/>
  <c r="D7" i="2"/>
  <c r="D12" i="2"/>
</calcChain>
</file>

<file path=xl/sharedStrings.xml><?xml version="1.0" encoding="utf-8"?>
<sst xmlns="http://schemas.openxmlformats.org/spreadsheetml/2006/main" count="676" uniqueCount="169">
  <si>
    <t>France métropolitaine</t>
  </si>
  <si>
    <t>Lits</t>
  </si>
  <si>
    <t>en milliers</t>
  </si>
  <si>
    <t>%</t>
  </si>
  <si>
    <t>Total hébergement marchand</t>
  </si>
  <si>
    <t>3 étoiles</t>
  </si>
  <si>
    <t>Nombre</t>
  </si>
  <si>
    <t>Capacité</t>
  </si>
  <si>
    <t>Bretagne</t>
  </si>
  <si>
    <t>Corse</t>
  </si>
  <si>
    <t>Pays de la Loire</t>
  </si>
  <si>
    <t>Total</t>
  </si>
  <si>
    <t xml:space="preserve">Hôtellerie de tourisme </t>
  </si>
  <si>
    <t>Région</t>
  </si>
  <si>
    <t>Résidences de tourisme et résidences hôtelières</t>
  </si>
  <si>
    <t>4 étoiles</t>
  </si>
  <si>
    <t>Campings</t>
  </si>
  <si>
    <t>Villages de vacances et maisons familiales</t>
  </si>
  <si>
    <t>Meublés classés de tourisme</t>
  </si>
  <si>
    <t>Meublés</t>
  </si>
  <si>
    <t>Chambres d'hôtes</t>
  </si>
  <si>
    <t xml:space="preserve"> </t>
  </si>
  <si>
    <t>Résidences secondaires</t>
  </si>
  <si>
    <t xml:space="preserve">Résidences secondaires </t>
  </si>
  <si>
    <t xml:space="preserve">Rang </t>
  </si>
  <si>
    <t>Martinique</t>
  </si>
  <si>
    <t>Guyane</t>
  </si>
  <si>
    <t>Réunion</t>
  </si>
  <si>
    <t>Hôtellerie</t>
  </si>
  <si>
    <t xml:space="preserve">        hôtels 3 étoiles</t>
  </si>
  <si>
    <t>Résidences de tourisme et établissements assimilés</t>
  </si>
  <si>
    <t>Villages de vacances</t>
  </si>
  <si>
    <t>Gîtes de montagne, gîtes d'étape</t>
  </si>
  <si>
    <t xml:space="preserve">Les hébergements touristiques en France d'outre-mer </t>
  </si>
  <si>
    <t>SOMMAIRE</t>
  </si>
  <si>
    <t>Meublés labellisés de tourisme et chambres d'hôtes</t>
  </si>
  <si>
    <t>Auberges de jeunesse, centres internationaux de séjours, centres sportifs</t>
  </si>
  <si>
    <t>Retour au sommaire</t>
  </si>
  <si>
    <t>Sources : FNGF, Clévacances France, Fleurs de soleil, Accueil paysan.</t>
  </si>
  <si>
    <t xml:space="preserve">Total </t>
  </si>
  <si>
    <t>Fédération Nationale des Gîtes de France</t>
  </si>
  <si>
    <t>Fleurs de soleil</t>
  </si>
  <si>
    <t>Auberges de jeunesse, centres sportifs</t>
  </si>
  <si>
    <t>Centres sportifs</t>
  </si>
  <si>
    <t>5 étoiles</t>
  </si>
  <si>
    <t xml:space="preserve">        hôtels 4 étoiles</t>
  </si>
  <si>
    <t xml:space="preserve">        hôtels 5 étoiles</t>
  </si>
  <si>
    <t xml:space="preserve">        hôtels non classés</t>
  </si>
  <si>
    <t>Accueil paysan</t>
  </si>
  <si>
    <t>Clévacances France</t>
  </si>
  <si>
    <r>
      <t xml:space="preserve">Auberges de jeunesse, CIS, CS </t>
    </r>
    <r>
      <rPr>
        <vertAlign val="superscript"/>
        <sz val="10"/>
        <rFont val="Arial"/>
        <family val="2"/>
      </rPr>
      <t>(5)</t>
    </r>
  </si>
  <si>
    <r>
      <t xml:space="preserve">Villages de vacances et maisons familiales </t>
    </r>
    <r>
      <rPr>
        <vertAlign val="superscript"/>
        <sz val="10"/>
        <rFont val="Arial"/>
        <family val="2"/>
      </rPr>
      <t>(4)</t>
    </r>
  </si>
  <si>
    <r>
      <t xml:space="preserve">Campings </t>
    </r>
    <r>
      <rPr>
        <vertAlign val="superscript"/>
        <sz val="10"/>
        <rFont val="Arial"/>
        <family val="2"/>
      </rPr>
      <t>(3)</t>
    </r>
  </si>
  <si>
    <r>
      <t xml:space="preserve">Résidences de tourisme et hébergements assimilés </t>
    </r>
    <r>
      <rPr>
        <vertAlign val="superscript"/>
        <sz val="10"/>
        <rFont val="Arial"/>
        <family val="2"/>
      </rPr>
      <t>(2)</t>
    </r>
  </si>
  <si>
    <r>
      <t xml:space="preserve">Hôtels de tourisme </t>
    </r>
    <r>
      <rPr>
        <vertAlign val="superscript"/>
        <sz val="10"/>
        <rFont val="Arial"/>
        <family val="2"/>
      </rPr>
      <t>(1)</t>
    </r>
  </si>
  <si>
    <r>
      <t xml:space="preserve">Meublés classés de tourisme </t>
    </r>
    <r>
      <rPr>
        <vertAlign val="superscript"/>
        <sz val="10"/>
        <rFont val="Arial"/>
        <family val="2"/>
      </rPr>
      <t>(6)</t>
    </r>
  </si>
  <si>
    <r>
      <t xml:space="preserve">Chambres d'hôtes </t>
    </r>
    <r>
      <rPr>
        <vertAlign val="superscript"/>
        <sz val="10"/>
        <rFont val="Arial"/>
        <family val="2"/>
      </rPr>
      <t>(7)</t>
    </r>
  </si>
  <si>
    <t xml:space="preserve">        hôtels 1 étoile, 2 étoiles</t>
  </si>
  <si>
    <t>Hôtellerie de tourisme</t>
  </si>
  <si>
    <t>Les hébergements touristiques en France d'outre-mer</t>
  </si>
  <si>
    <t>Établissements (en milliers)</t>
  </si>
  <si>
    <t xml:space="preserve">     Les résidences secondaires comptabilisées dans le recensement comprennent une partie des villages de vacances, des résidences de tourisme et des meublés figurant dans le tableau ci-dessus.</t>
  </si>
  <si>
    <t>Sources : Insee, DGE.</t>
  </si>
  <si>
    <t>Sources : Insee, DGE, FUAJ.</t>
  </si>
  <si>
    <t>Sources :  Insee, DGE, Iedom, Ieom.</t>
  </si>
  <si>
    <t>1 étoile et 2 étoiles</t>
  </si>
  <si>
    <t>% et rang calculés selon la capacité</t>
  </si>
  <si>
    <r>
      <t>Guadeloupe</t>
    </r>
    <r>
      <rPr>
        <b/>
        <vertAlign val="superscript"/>
        <sz val="10"/>
        <color indexed="8"/>
        <rFont val="Arial"/>
        <family val="2"/>
      </rPr>
      <t xml:space="preserve"> (1)</t>
    </r>
  </si>
  <si>
    <t xml:space="preserve">Source : Rn2D/Class, plateforme de transmission des meublés classés aux CDT/ADT. </t>
  </si>
  <si>
    <r>
      <t xml:space="preserve">(1) </t>
    </r>
    <r>
      <rPr>
        <sz val="10"/>
        <color indexed="8"/>
        <rFont val="Arial"/>
        <family val="2"/>
      </rPr>
      <t>Hors Saint-Barthélemy et Saint-Martin.</t>
    </r>
  </si>
  <si>
    <t>Chapitre 3 - L'offre d'hebergement</t>
  </si>
  <si>
    <r>
      <rPr>
        <vertAlign val="superscript"/>
        <sz val="10"/>
        <rFont val="Arial"/>
        <family val="2"/>
      </rPr>
      <t>(1)</t>
    </r>
    <r>
      <rPr>
        <sz val="10"/>
        <rFont val="Arial"/>
        <family val="2"/>
      </rPr>
      <t xml:space="preserve"> Lits = chambres x 2.</t>
    </r>
    <r>
      <rPr>
        <i/>
        <sz val="10"/>
        <rFont val="Arial"/>
        <family val="2"/>
      </rPr>
      <t xml:space="preserve"> Sources : Insee, DGE.</t>
    </r>
  </si>
  <si>
    <r>
      <rPr>
        <vertAlign val="superscript"/>
        <sz val="10"/>
        <rFont val="Arial"/>
        <family val="2"/>
      </rPr>
      <t>(2)</t>
    </r>
    <r>
      <rPr>
        <sz val="10"/>
        <rFont val="Arial"/>
        <family val="2"/>
      </rPr>
      <t xml:space="preserve"> </t>
    </r>
    <r>
      <rPr>
        <i/>
        <sz val="10"/>
        <rFont val="Arial"/>
        <family val="2"/>
      </rPr>
      <t>Sources : Insee, DGE.</t>
    </r>
  </si>
  <si>
    <r>
      <rPr>
        <vertAlign val="superscript"/>
        <sz val="10"/>
        <rFont val="Arial"/>
        <family val="2"/>
      </rPr>
      <t>(3)</t>
    </r>
    <r>
      <rPr>
        <sz val="10"/>
        <rFont val="Arial"/>
        <family val="2"/>
      </rPr>
      <t xml:space="preserve"> Lits = emplacements x 3. Certaines conventions internationales (Eurostat) préconisent un ratio de 4 lits par emplacement. </t>
    </r>
    <r>
      <rPr>
        <i/>
        <sz val="10"/>
        <rFont val="Arial"/>
        <family val="2"/>
      </rPr>
      <t xml:space="preserve">Sources : Insee, DGE. </t>
    </r>
  </si>
  <si>
    <r>
      <rPr>
        <vertAlign val="superscript"/>
        <sz val="10"/>
        <rFont val="Arial"/>
        <family val="2"/>
      </rPr>
      <t>(4)</t>
    </r>
    <r>
      <rPr>
        <sz val="10"/>
        <rFont val="Arial"/>
        <family val="2"/>
      </rPr>
      <t xml:space="preserve"> </t>
    </r>
    <r>
      <rPr>
        <i/>
        <sz val="10"/>
        <rFont val="Arial"/>
        <family val="2"/>
      </rPr>
      <t>Sources : Insee, DGE.</t>
    </r>
  </si>
  <si>
    <r>
      <rPr>
        <vertAlign val="superscript"/>
        <sz val="10"/>
        <rFont val="Arial"/>
        <family val="2"/>
      </rPr>
      <t>(5)</t>
    </r>
    <r>
      <rPr>
        <i/>
        <sz val="10"/>
        <rFont val="Arial"/>
        <family val="2"/>
      </rPr>
      <t xml:space="preserve"> Sources : Insee, DGE.</t>
    </r>
  </si>
  <si>
    <r>
      <rPr>
        <vertAlign val="superscript"/>
        <sz val="10"/>
        <rFont val="Arial"/>
        <family val="2"/>
      </rPr>
      <t>(6)</t>
    </r>
    <r>
      <rPr>
        <sz val="10"/>
        <rFont val="Arial"/>
        <family val="2"/>
      </rPr>
      <t xml:space="preserve"> </t>
    </r>
    <r>
      <rPr>
        <i/>
        <sz val="10"/>
        <rFont val="Arial"/>
        <family val="2"/>
      </rPr>
      <t>Sources :</t>
    </r>
    <r>
      <rPr>
        <sz val="10"/>
        <rFont val="Arial"/>
        <family val="2"/>
      </rPr>
      <t xml:space="preserve"> </t>
    </r>
    <r>
      <rPr>
        <i/>
        <sz val="10"/>
        <rFont val="Arial"/>
        <family val="2"/>
      </rPr>
      <t>DGE, partenaires territoriaux, FNGF, Clévacances France, Accueil paysan, Fleurs de soleil, RN2D-plateforme.</t>
    </r>
  </si>
  <si>
    <r>
      <rPr>
        <vertAlign val="superscript"/>
        <sz val="10"/>
        <rFont val="Arial"/>
        <family val="2"/>
      </rPr>
      <t>(7)</t>
    </r>
    <r>
      <rPr>
        <sz val="10"/>
        <rFont val="Arial"/>
        <family val="2"/>
      </rPr>
      <t xml:space="preserve"> Chambres d'hôtes des principales fédérations professionnelles. Lits = chambres d'hôtes x 2. </t>
    </r>
    <r>
      <rPr>
        <i/>
        <sz val="10"/>
        <rFont val="Arial"/>
        <family val="2"/>
      </rPr>
      <t>Sources : FNGF, Clévacances France, Fleurs de soleil, Accueil paysan.</t>
    </r>
  </si>
  <si>
    <t>Accéder au mémento en ligne sur entreprises.gouv.fr</t>
  </si>
  <si>
    <r>
      <t xml:space="preserve">Résidences secondaires </t>
    </r>
    <r>
      <rPr>
        <b/>
        <vertAlign val="superscript"/>
        <sz val="10"/>
        <rFont val="Arial"/>
        <family val="2"/>
      </rPr>
      <t>(8)</t>
    </r>
  </si>
  <si>
    <t>Auvergne-Rhône-Alpes</t>
  </si>
  <si>
    <t>Bourgogne-Franche-Comté</t>
  </si>
  <si>
    <t>Centre-Val de Loire</t>
  </si>
  <si>
    <t>Grand Est</t>
  </si>
  <si>
    <t>Hauts-de-France</t>
  </si>
  <si>
    <t>Normandie</t>
  </si>
  <si>
    <t>Nouvelle-Aquitaine</t>
  </si>
  <si>
    <t>Occitanie</t>
  </si>
  <si>
    <t>Provence-Alpes-Côte d'Azur</t>
  </si>
  <si>
    <t>Source : Insee, recensement de la population 2013.</t>
  </si>
  <si>
    <t>Parc au 1er janvier 2013</t>
  </si>
  <si>
    <t>Parc au 1er janvier 2016 - Nombre d'établissements, capacité en chambres</t>
  </si>
  <si>
    <t>Parc au 1er janvier 2016 - Nombre de campings, capacité en emplacements</t>
  </si>
  <si>
    <t>Parc au 1er janvier 2016 - Nombre de résidences, capacité en lits</t>
  </si>
  <si>
    <t>Parc au 1er janvier 2016 - Nombre de villages et de maisons familiales, capacité en lits</t>
  </si>
  <si>
    <t>Parc au 1er janvier 2016 - Nombre d'établissements, capacité en lits</t>
  </si>
  <si>
    <r>
      <t>Parc des meublés de tourisme classés</t>
    </r>
    <r>
      <rPr>
        <b/>
        <vertAlign val="superscript"/>
        <sz val="10"/>
        <rFont val="Arial"/>
        <family val="2"/>
      </rPr>
      <t>1</t>
    </r>
    <r>
      <rPr>
        <b/>
        <sz val="10"/>
        <rFont val="Arial"/>
        <family val="2"/>
      </rPr>
      <t xml:space="preserve"> nouvelles normes </t>
    </r>
    <r>
      <rPr>
        <b/>
        <vertAlign val="superscript"/>
        <sz val="10"/>
        <rFont val="Arial"/>
        <family val="2"/>
      </rPr>
      <t>2</t>
    </r>
    <r>
      <rPr>
        <b/>
        <sz val="10"/>
        <rFont val="Arial"/>
        <family val="2"/>
      </rPr>
      <t xml:space="preserve"> au 1er janvier 2016</t>
    </r>
  </si>
  <si>
    <r>
      <rPr>
        <vertAlign val="superscript"/>
        <sz val="10"/>
        <color indexed="8"/>
        <rFont val="Arial"/>
        <family val="2"/>
      </rPr>
      <t>1</t>
    </r>
    <r>
      <rPr>
        <sz val="10"/>
        <color indexed="8"/>
        <rFont val="Arial"/>
        <family val="2"/>
      </rPr>
      <t> Le classement « meublé de tourisme » n’étant plus un pré-requis à la labellisation Gîtes de France ou Clévacances, certains meublés labellisés ne sont plus classés.</t>
    </r>
  </si>
  <si>
    <t>Parc au 1er janvier 2016 - Nombre de meublés classés, capacité en lits</t>
  </si>
  <si>
    <r>
      <t>Parc au</t>
    </r>
    <r>
      <rPr>
        <sz val="10"/>
        <color indexed="8"/>
        <rFont val="Arial"/>
        <family val="2"/>
      </rPr>
      <t xml:space="preserve"> 1er janvier 2016</t>
    </r>
  </si>
  <si>
    <r>
      <t>(2)</t>
    </r>
    <r>
      <rPr>
        <sz val="10"/>
        <color indexed="8"/>
        <rFont val="Arial"/>
        <family val="2"/>
      </rPr>
      <t xml:space="preserve"> Recensement de la population 2013. Les résidences secondaires comptabilisées dans le recensement comprennent une partie des villages de vacances, des résidences de tourisme et des meublés figurant dans le tableau ci-dessus.</t>
    </r>
  </si>
  <si>
    <r>
      <t>Parc au 1</t>
    </r>
    <r>
      <rPr>
        <vertAlign val="superscript"/>
        <sz val="10"/>
        <color indexed="8"/>
        <rFont val="Arial"/>
        <family val="2"/>
      </rPr>
      <t>er</t>
    </r>
    <r>
      <rPr>
        <sz val="10"/>
        <color indexed="8"/>
        <rFont val="Arial"/>
        <family val="2"/>
      </rPr>
      <t xml:space="preserve"> janvier 2016 - Nombre (établissements, meublés et chambres d'hôtes), capacité en lits</t>
    </r>
  </si>
  <si>
    <t>Nombre d'établissements et de lits touristiques en France métropolitaine au 1er janvier 2016</t>
  </si>
  <si>
    <t>Mémento du tourisme - édition 2016</t>
  </si>
  <si>
    <r>
      <t>Nombre d'établissements et de lits touristiques au 1</t>
    </r>
    <r>
      <rPr>
        <b/>
        <vertAlign val="superscript"/>
        <sz val="10"/>
        <rFont val="Arial"/>
        <family val="2"/>
      </rPr>
      <t>er</t>
    </r>
    <r>
      <rPr>
        <b/>
        <sz val="10"/>
        <rFont val="Arial"/>
        <family val="2"/>
      </rPr>
      <t xml:space="preserve"> janvier 2016</t>
    </r>
  </si>
  <si>
    <r>
      <rPr>
        <vertAlign val="superscript"/>
        <sz val="10"/>
        <rFont val="Arial"/>
        <family val="2"/>
      </rPr>
      <t>(8)</t>
    </r>
    <r>
      <rPr>
        <sz val="10"/>
        <rFont val="Arial"/>
        <family val="2"/>
      </rPr>
      <t xml:space="preserve">  Lits = résidences secondaires x 5. </t>
    </r>
    <r>
      <rPr>
        <i/>
        <sz val="10"/>
        <rFont val="Arial"/>
        <family val="2"/>
      </rPr>
      <t>Source : Insee, recensement de la population 2013.</t>
    </r>
  </si>
  <si>
    <t>Nouvelle Aquitaine</t>
  </si>
  <si>
    <t>Non-classés</t>
  </si>
  <si>
    <t>Total dont non-classés</t>
  </si>
  <si>
    <t>Non-classées</t>
  </si>
  <si>
    <t>4 étoiles et 5 étoiles</t>
  </si>
  <si>
    <t>% calculés selon la capacité</t>
  </si>
  <si>
    <t>Île-de-France</t>
  </si>
  <si>
    <t>Villages et maisons familiales</t>
  </si>
  <si>
    <t xml:space="preserve"> % calculés selon la capacité</t>
  </si>
  <si>
    <t>Auberges de jeunesse
et Centres Internationaux de Séjour</t>
  </si>
  <si>
    <t>Auberges de jeunesse, centres internationaux de séjour et centres sportifs</t>
  </si>
  <si>
    <t>Type d'hébergement</t>
  </si>
  <si>
    <t>Dont hôtellerie de chaîne</t>
  </si>
  <si>
    <t>Champ : y compris les établissements n'offrant que des emplacements loués à l'année</t>
  </si>
  <si>
    <t>Sources : Insee, DGE, UNAT</t>
  </si>
  <si>
    <t>Villages de vacances affiliés UNAT</t>
  </si>
  <si>
    <t>-</t>
  </si>
  <si>
    <r>
      <t>dont FUAJ</t>
    </r>
    <r>
      <rPr>
        <b/>
        <vertAlign val="superscript"/>
        <sz val="10"/>
        <rFont val="Arial"/>
        <family val="2"/>
      </rPr>
      <t>1</t>
    </r>
  </si>
  <si>
    <r>
      <rPr>
        <vertAlign val="superscript"/>
        <sz val="10"/>
        <rFont val="Arial"/>
        <family val="2"/>
      </rPr>
      <t>1</t>
    </r>
    <r>
      <rPr>
        <sz val="10"/>
        <rFont val="Arial"/>
        <family val="2"/>
      </rPr>
      <t>FUAJ : Fédération unie des auberges de jeunesse</t>
    </r>
  </si>
  <si>
    <r>
      <rPr>
        <vertAlign val="superscript"/>
        <sz val="10"/>
        <rFont val="Arial"/>
        <family val="2"/>
      </rPr>
      <t>2</t>
    </r>
    <r>
      <rPr>
        <sz val="10"/>
        <rFont val="Arial"/>
        <family val="2"/>
      </rPr>
      <t xml:space="preserve"> Au 1er janvier 2016, il subsiste un parc de meublés de tourisme classés aux anciennes normes, estimé à 21 000 meublés, non inclus dans ces tableaux (NOTE A METTRE A JOUR)</t>
    </r>
  </si>
  <si>
    <r>
      <t>Résidences secondaires</t>
    </r>
    <r>
      <rPr>
        <b/>
        <vertAlign val="superscript"/>
        <sz val="10"/>
        <color indexed="8"/>
        <rFont val="Arial"/>
        <family val="2"/>
      </rPr>
      <t xml:space="preserve"> (2)</t>
    </r>
  </si>
  <si>
    <t>Le nouveau classement des hébergements touristiques marchands</t>
  </si>
  <si>
    <t xml:space="preserve">La loi du 22 juillet 2009 de développement et de modernisation des services touristiques réforme les normes de classement des différents modes d’hébergements, en particulier avec la création d’une catégorie cinq étoiles, ainsi que la procédure de classement, désormais gérée par Atout France, l’agence de développement touristique de la France. </t>
  </si>
  <si>
    <t>Le nouveau classement est volontaire et il est désormais évalué tous les cinq ans par des organismes de contrôle accrédités. Pour donner des repères fiables aux clientèles touristiques, l’ensemble des hébergements bénéficient aujourd’hui d’un classement allant de 1 à 5 étoiles. Tous les hébergements classés sont évalués selon trois grands axes : la qualité de confort, la qualité des services, les bonnes pratiques en matière de respect de l’environnement et d’accueil des clientèles en situation de handicap.</t>
  </si>
  <si>
    <t xml:space="preserve">L’ancien classement est obsolète depuis le 23 juillet 2012. Les établissements n'ayant pas réalisé de demande sont enregistrés comme non classés, ils peuvent à tout moment demander l'adhésion au nouveau classement.  </t>
  </si>
  <si>
    <r>
      <t xml:space="preserve">Les </t>
    </r>
    <r>
      <rPr>
        <b/>
        <sz val="10"/>
        <rFont val="Arial"/>
        <family val="2"/>
      </rPr>
      <t>hôtels de tourisme</t>
    </r>
    <r>
      <rPr>
        <sz val="10"/>
        <rFont val="Arial"/>
        <family val="2"/>
      </rPr>
      <t xml:space="preserve"> sont des établissements commerciaux d'hébergement, qui offrent des chambres ou des appartements meublés en location à une clientèle de passage ou à une clientèle qui effectue un séjour à la journée, à la semaine ou au mois mais qui, sauf exception, n'y élit pas domicile. </t>
    </r>
  </si>
  <si>
    <r>
      <t>On distingue les hôtels indépendants et les hôtels de chaînes. Les hôtels de chaînes sont des enseignes appartenant à des groupes hôteliers. Au 1</t>
    </r>
    <r>
      <rPr>
        <vertAlign val="superscript"/>
        <sz val="10"/>
        <rFont val="Arial"/>
        <family val="2"/>
      </rPr>
      <t>er</t>
    </r>
    <r>
      <rPr>
        <sz val="10"/>
        <rFont val="Arial"/>
        <family val="2"/>
      </rPr>
      <t xml:space="preserve"> janvier 2016, l'hôtellerie de tourisme compte 18 205 hôtels en France métropolitaine (14 712 hôtels indépendants et 3 493 hôtels de chaînes) et 249 hôtels dans les départements d'outre-mer (248 hôtels indépendants et 1 hôtel de chaîne).</t>
    </r>
  </si>
  <si>
    <r>
      <t>Les</t>
    </r>
    <r>
      <rPr>
        <b/>
        <sz val="10"/>
        <rFont val="Arial"/>
        <family val="2"/>
      </rPr>
      <t xml:space="preserve"> résidences de tourisme </t>
    </r>
    <r>
      <rPr>
        <sz val="10"/>
        <rFont val="Arial"/>
        <family val="2"/>
      </rPr>
      <t>sont des établissements commerciaux d'hébergement, faisant l'objet d'une exploitation permanente ou saisonnière. Elles sont constituées d'un ou plusieurs bâtiments d'habitation individuels ou collectifs regroupant, en un ensemble homogène, des locaux d'habitation meublés ou des locaux à usage collectif. Les locaux d'habitation meublés sont proposés à une clientèle touristique qui n'y élit pas domicile, pour une occupation à la journée, à la semaine ou au mois. Elles sont dotées d'un minimum d'équipements et de services communs.</t>
    </r>
  </si>
  <si>
    <r>
      <t xml:space="preserve">Les </t>
    </r>
    <r>
      <rPr>
        <b/>
        <sz val="10"/>
        <rFont val="Arial"/>
        <family val="2"/>
      </rPr>
      <t>villages de vacances</t>
    </r>
    <r>
      <rPr>
        <sz val="10"/>
        <rFont val="Arial"/>
        <family val="2"/>
      </rPr>
      <t xml:space="preserve"> sont des établissements touristiques constitués d'hébergements individuels ou collectifs proposant des séjours de vacances et de loisirs sous forme de forfait, comprenant la restauration ou des moyens individuels pour la préparation des repas, ainsi que l'usage des équipements collectifs de loisirs sportifs et culturels. La plupart des villages de vacances sont gérés par des associations de tourisme social (établissements affiliés à l’UNAT) ; les autres sont exploités par des sociétés commerciales (par exemple le Club Méditerranée).</t>
    </r>
  </si>
  <si>
    <r>
      <t>Les</t>
    </r>
    <r>
      <rPr>
        <b/>
        <sz val="10"/>
        <rFont val="Arial"/>
        <family val="2"/>
      </rPr>
      <t xml:space="preserve"> maisons familiales de vacances </t>
    </r>
    <r>
      <rPr>
        <sz val="10"/>
        <rFont val="Arial"/>
        <family val="2"/>
      </rPr>
      <t>sont des établissements sans but lucratif, à caractère social, familial et culturel qui ont pour principale vocation l'accueil des familles pendant leurs vacances et leurs loisirs. Elles sont, en priorité, ouvertes aux familles ayant des revenus modestes.</t>
    </r>
  </si>
  <si>
    <r>
      <t>Les</t>
    </r>
    <r>
      <rPr>
        <b/>
        <sz val="10"/>
        <rFont val="Arial"/>
        <family val="2"/>
      </rPr>
      <t xml:space="preserve"> auberges de jeunesse</t>
    </r>
    <r>
      <rPr>
        <sz val="10"/>
        <rFont val="Arial"/>
        <family val="2"/>
      </rPr>
      <t xml:space="preserve"> sont des établissements généralement régis par une association à but non lucratif. Elles offrent aux usagers un hébergement et un service de restauration limité et/ou une cuisine individuelle de même que d'autres prestations, programmes et activités. Ces derniers sont principalement destinés aux jeunes dans un objectif éducatif et récréatif.</t>
    </r>
  </si>
  <si>
    <r>
      <t xml:space="preserve">Les auberges de jeunesse </t>
    </r>
    <r>
      <rPr>
        <sz val="10"/>
        <rFont val="Arial"/>
        <family val="2"/>
      </rPr>
      <t>sont des établissements généralement régis par une association à but non lucratif. Elles offrent aux usagers un hébergement et un service de restauration limité et/ou une cuisine individuelle de même que d'autres prestations, programmes et activités. Ces derniers sont principalement destinés aux jeunes dans un objectif éducatif et récréatif.</t>
    </r>
  </si>
  <si>
    <r>
      <t xml:space="preserve">Les </t>
    </r>
    <r>
      <rPr>
        <b/>
        <sz val="10"/>
        <rFont val="Arial"/>
        <family val="2"/>
      </rPr>
      <t>meublés classés de tourisme</t>
    </r>
    <r>
      <rPr>
        <sz val="10"/>
        <rFont val="Arial"/>
        <family val="2"/>
      </rPr>
      <t xml:space="preserve"> sont des villas, appartements, ou studios meublés, à l'usage exclusif du locataire, offerts en location à une clientèle de passage qui y effectue un séjour caractérisé par une location à la journée, à la semaine ou au mois, et qui n'y élit pas domicile. Ils doivent être déclarés en mairie, où leur liste est consultable. Les meublés classés de tourisme comprennent les meublés labellisés et les meublés non labellisés.</t>
    </r>
  </si>
  <si>
    <r>
      <t xml:space="preserve">Les </t>
    </r>
    <r>
      <rPr>
        <b/>
        <sz val="10"/>
        <rFont val="Arial"/>
        <family val="2"/>
      </rPr>
      <t xml:space="preserve">chambres d'hôtes </t>
    </r>
    <r>
      <rPr>
        <sz val="10"/>
        <rFont val="Arial"/>
        <family val="2"/>
      </rPr>
      <t>sont des chambres meublées situées chez l'habitant en vue d'accueillir des touristes, à titre onéreux, pour une ou plusieurs nuitées, assorties de prestations.</t>
    </r>
  </si>
  <si>
    <t>Les fichiers d’hébergement</t>
  </si>
  <si>
    <t>Les directions régionales de l'Insee  tiennent à jour  les fichiers d’hébergements touristiques. Il s’agit notamment du parc des hôtels de tourisme, des campings, des villages de vacances, des maisons familiales, des centres internationaux de séjour et des hébergements de jeunes (auberges de jeunesse).</t>
  </si>
  <si>
    <t>Ces informations sont complétées par des données fournies par les syndicats professionnels ou organisations représentatives des meublés classés de tourisme et des chambres d’hôtes.</t>
  </si>
  <si>
    <t>Dans ce chapitre sont présentés les parcs d’hébergement marchand et non-marchand qui constituent l’offre touristique française en hébergement collectif.</t>
  </si>
  <si>
    <r>
      <t>Les</t>
    </r>
    <r>
      <rPr>
        <b/>
        <sz val="10"/>
        <rFont val="Arial"/>
        <family val="2"/>
      </rPr>
      <t xml:space="preserve"> campings </t>
    </r>
    <r>
      <rPr>
        <sz val="10"/>
        <rFont val="Arial"/>
        <family val="2"/>
      </rPr>
      <t>sont destinés à l'accueil de tentes, de caravanes, de résidences mobiles de loisirs et d'habitations légères de loisirs. Ils sont constitués d'emplacements nus ou équipés de l'une de ces installations ainsi que d'équipements communs. 
Les données de l'Insee intègrent désormais les établissements n'offrant que des établissements loués à l'année. Est donc comptabilisé l'ensemble des emplacements offerts, qu'il s'agisse d'emplacements de passage ou d'emplacements résidentiels. 
Un emplacement de passage est un emplacement destiné à une clientèle touristique qui n'y élit pas domicile. Dans les emplacements de passage, on distingue les emplacements nus des emplacements locatifs, c’est-à-dire équipés d’un hébergement léger de type chalet, bungalow ou mobile home. 
Un emplacement résidentiel (ou loué à l’année) est un emplacement réservé à la location résidentielle, c’est-à-dire à un seul client pour l’ensemble de la période d’ouverture du camping.</t>
    </r>
  </si>
  <si>
    <r>
      <t xml:space="preserve">Les </t>
    </r>
    <r>
      <rPr>
        <b/>
        <sz val="10"/>
        <rFont val="Arial"/>
        <family val="2"/>
      </rPr>
      <t xml:space="preserve">centres internationaux de séjour </t>
    </r>
    <r>
      <rPr>
        <sz val="10"/>
        <rFont val="Arial"/>
        <family val="2"/>
      </rPr>
      <t>(CIS) ont une double vocation : lieu d’hébergement et de restauration, ils sont aussi des lieux culturels. Le concept du CIS repose sur la convivialité, la rencontre et les échanges internationaux.</t>
    </r>
  </si>
  <si>
    <r>
      <t xml:space="preserve">Les </t>
    </r>
    <r>
      <rPr>
        <b/>
        <sz val="10"/>
        <rFont val="Arial"/>
        <family val="2"/>
      </rPr>
      <t>centres sportifs</t>
    </r>
    <r>
      <rPr>
        <sz val="10"/>
        <rFont val="Arial"/>
        <family val="2"/>
      </rPr>
      <t xml:space="preserve"> sont des centres d’accueil et d’hébergement proposant des installations et des activités sportives. Ce sont des établissements du type UCPA ou "les Glénans".</t>
    </r>
  </si>
  <si>
    <r>
      <t xml:space="preserve">Les </t>
    </r>
    <r>
      <rPr>
        <b/>
        <sz val="10"/>
        <rFont val="Arial"/>
        <family val="2"/>
      </rPr>
      <t xml:space="preserve">résidences secondaires </t>
    </r>
    <r>
      <rPr>
        <sz val="10"/>
        <rFont val="Arial"/>
        <family val="2"/>
      </rPr>
      <t>sont des logements utilisés pour les week-ends, les loisirs ou les vacances. Les données présentées ici sont collectées lors du recensement de la population ; elles comprennent une partie des villages de vacances, des résidences de tourisme et des meublés qui sont présentés par ailleurs.</t>
    </r>
  </si>
  <si>
    <t>DÉFINITIONS ET SOURCES</t>
  </si>
  <si>
    <t>Picardie</t>
  </si>
  <si>
    <t>Haute-Normandie</t>
  </si>
  <si>
    <t>Centre</t>
  </si>
  <si>
    <t>Basse-Normandie</t>
  </si>
  <si>
    <t>Bourgogne</t>
  </si>
  <si>
    <t>Nord-Pas de Calais</t>
  </si>
  <si>
    <t>Lorraine</t>
  </si>
  <si>
    <t>Alsace</t>
  </si>
  <si>
    <t>Franche-Comté</t>
  </si>
  <si>
    <t>Aquitaine</t>
  </si>
  <si>
    <t>Limousin</t>
  </si>
  <si>
    <t>Rhône-Alpes</t>
  </si>
  <si>
    <t>Auvergne</t>
  </si>
  <si>
    <t>Total général</t>
  </si>
  <si>
    <t>Les résultats ci-dessous sont présentés selon l'ancien découpage régional</t>
  </si>
  <si>
    <t>Champagne-Ardenne</t>
  </si>
  <si>
    <t>Poitou-Charentes</t>
  </si>
  <si>
    <t>Midi-Pyrénées</t>
  </si>
  <si>
    <t>Languedoc-Roussillon</t>
  </si>
  <si>
    <t>Paysde la Loire</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</si>
</sst>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3" formatCode="_-* #,##0.00\ _€_-;\-* #,##0.00\ _€_-;_-* &quot;-&quot;??\ _€_-;_-@_-"/>
    <numFmt numFmtId="164" formatCode="_-* #,##0.0\ _€_-;\-* #,##0.0\ _€_-;_-* &quot;-&quot;??\ _€_-;_-@_-"/>
    <numFmt numFmtId="165" formatCode="0.0"/>
    <numFmt numFmtId="166" formatCode="0.0000"/>
    <numFmt numFmtId="167" formatCode="_-* #,##0.0\ _€_-;\-* #,##0.0\ _€_-;_-* &quot;-&quot;?\ _€_-;_-@_-"/>
    <numFmt numFmtId="168" formatCode="_-* #,##0\ _F_-;\-* #,##0\ _F_-;_-* &quot;-&quot;??\ _F_-;_-@_-"/>
    <numFmt numFmtId="169" formatCode="#,##0.0"/>
    <numFmt numFmtId="170" formatCode="_-* #,##0\ _€_-;\-* #,##0\ _€_-;_-* &quot;-&quot;??\ _€_-;_-@_-"/>
    <numFmt numFmtId="171" formatCode="_-* #,##0.0\ _F_-;\-* #,##0.0\ _F_-;_-* &quot;-&quot;??\ _F_-;_-@_-"/>
    <numFmt numFmtId="172" formatCode="_-* #,##0.00\ _F_-;\-* #,##0.00\ _F_-;_-* &quot;-&quot;??\ _F_-;_-@_-"/>
  </numFmts>
  <fonts count="41" x14ac:knownFonts="1">
    <font>
      <sz val="10"/>
      <name val="Arial"/>
    </font>
    <font>
      <sz val="10"/>
      <name val="Arial"/>
      <family val="2"/>
    </font>
    <font>
      <sz val="10"/>
      <name val="Arial"/>
      <family val="2"/>
    </font>
    <font>
      <b/>
      <sz val="10"/>
      <name val="Arial"/>
      <family val="2"/>
    </font>
    <font>
      <i/>
      <sz val="10"/>
      <name val="Arial"/>
      <family val="2"/>
    </font>
    <font>
      <sz val="8"/>
      <name val="Arial"/>
      <family val="2"/>
    </font>
    <font>
      <b/>
      <sz val="8"/>
      <name val="Arial"/>
      <family val="2"/>
    </font>
    <font>
      <sz val="10"/>
      <color indexed="12"/>
      <name val="Arial"/>
      <family val="2"/>
    </font>
    <font>
      <sz val="8"/>
      <color indexed="12"/>
      <name val="Arial"/>
      <family val="2"/>
    </font>
    <font>
      <u/>
      <sz val="10"/>
      <color indexed="12"/>
      <name val="Arial"/>
      <family val="2"/>
    </font>
    <font>
      <b/>
      <sz val="12"/>
      <name val="Arial"/>
      <family val="2"/>
    </font>
    <font>
      <u/>
      <sz val="10"/>
      <color indexed="12"/>
      <name val="Arial"/>
      <family val="2"/>
    </font>
    <font>
      <b/>
      <sz val="10"/>
      <color indexed="12"/>
      <name val="Arial"/>
      <family val="2"/>
    </font>
    <font>
      <i/>
      <sz val="10"/>
      <color indexed="12"/>
      <name val="Arial"/>
      <family val="2"/>
    </font>
    <font>
      <b/>
      <sz val="10"/>
      <color indexed="8"/>
      <name val="Arial"/>
      <family val="2"/>
    </font>
    <font>
      <sz val="10"/>
      <color indexed="8"/>
      <name val="Arial"/>
      <family val="2"/>
    </font>
    <font>
      <sz val="8"/>
      <color indexed="8"/>
      <name val="Arial"/>
      <family val="2"/>
    </font>
    <font>
      <vertAlign val="superscript"/>
      <sz val="10"/>
      <color indexed="8"/>
      <name val="Arial"/>
      <family val="2"/>
    </font>
    <font>
      <b/>
      <sz val="12"/>
      <color indexed="8"/>
      <name val="Arial"/>
      <family val="2"/>
    </font>
    <font>
      <vertAlign val="superscript"/>
      <sz val="10"/>
      <name val="Arial"/>
      <family val="2"/>
    </font>
    <font>
      <b/>
      <vertAlign val="superscript"/>
      <sz val="10"/>
      <color indexed="8"/>
      <name val="Arial"/>
      <family val="2"/>
    </font>
    <font>
      <sz val="11"/>
      <color indexed="8"/>
      <name val="Calibri"/>
      <family val="2"/>
    </font>
    <font>
      <sz val="9"/>
      <name val="Arial"/>
      <family val="2"/>
    </font>
    <font>
      <b/>
      <sz val="9"/>
      <name val="Arial"/>
      <family val="2"/>
    </font>
    <font>
      <b/>
      <vertAlign val="superscript"/>
      <sz val="10"/>
      <name val="Arial"/>
      <family val="2"/>
    </font>
    <font>
      <b/>
      <sz val="10"/>
      <name val="Verdana"/>
      <family val="2"/>
    </font>
    <font>
      <sz val="10"/>
      <name val="Times New Roman"/>
      <family val="1"/>
    </font>
    <font>
      <sz val="11"/>
      <color theme="1"/>
      <name val="Calibri"/>
      <family val="2"/>
      <scheme val="minor"/>
    </font>
    <font>
      <sz val="12"/>
      <color theme="1"/>
      <name val="Calibri"/>
      <family val="2"/>
      <scheme val="minor"/>
    </font>
    <font>
      <b/>
      <sz val="12"/>
      <color rgb="FFFF0000"/>
      <name val="Arial"/>
      <family val="2"/>
    </font>
    <font>
      <b/>
      <sz val="10"/>
      <color rgb="FFC00000"/>
      <name val="Arial"/>
      <family val="2"/>
    </font>
    <font>
      <sz val="10"/>
      <color theme="1"/>
      <name val="Arial"/>
      <family val="2"/>
    </font>
    <font>
      <b/>
      <sz val="12"/>
      <color theme="4" tint="-0.249977111117893"/>
      <name val="Arial"/>
      <family val="2"/>
    </font>
    <font>
      <sz val="8"/>
      <color theme="1"/>
      <name val="Arial"/>
      <family val="2"/>
    </font>
    <font>
      <b/>
      <sz val="10"/>
      <color theme="1"/>
      <name val="Arial"/>
      <family val="2"/>
    </font>
    <font>
      <b/>
      <sz val="14"/>
      <color indexed="12"/>
      <name val="Arial"/>
      <family val="2"/>
    </font>
    <font>
      <i/>
      <sz val="10"/>
      <color theme="5" tint="-0.249977111117893"/>
      <name val="Arial"/>
      <family val="2"/>
    </font>
    <font>
      <i/>
      <sz val="10"/>
      <color theme="5" tint="0.39997558519241921"/>
      <name val="Arial"/>
      <family val="2"/>
    </font>
    <font>
      <i/>
      <vertAlign val="superscript"/>
      <sz val="10"/>
      <color theme="5" tint="0.39997558519241921"/>
      <name val="Arial"/>
      <family val="2"/>
    </font>
    <font>
      <sz val="11"/>
      <name val="Calibri"/>
      <family val="2"/>
      <scheme val="minor"/>
    </font>
    <font>
      <b/>
      <i/>
      <sz val="10"/>
      <name val="Arial"/>
      <family val="2"/>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0.499984740745262"/>
        <bgColor indexed="64"/>
      </patternFill>
    </fill>
  </fills>
  <borders count="31">
    <border>
      <left/>
      <right/>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medium">
        <color indexed="64"/>
      </left>
      <right/>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style="medium">
        <color indexed="64"/>
      </bottom>
      <diagonal/>
    </border>
  </borders>
  <cellStyleXfs count="10">
    <xf numFmtId="0" fontId="0" fillId="0" borderId="0"/>
    <xf numFmtId="0" fontId="9" fillId="0" borderId="0" applyNumberFormat="0" applyFill="0" applyBorder="0" applyAlignment="0" applyProtection="0">
      <alignment vertical="top"/>
      <protection locked="0"/>
    </xf>
    <xf numFmtId="43" fontId="1" fillId="0" borderId="0" applyFont="0" applyFill="0" applyBorder="0" applyAlignment="0" applyProtection="0"/>
    <xf numFmtId="43" fontId="28" fillId="0" borderId="0" applyFont="0" applyFill="0" applyBorder="0" applyAlignment="0" applyProtection="0"/>
    <xf numFmtId="172" fontId="1" fillId="0" borderId="0" applyFont="0" applyFill="0" applyBorder="0" applyAlignment="0" applyProtection="0"/>
    <xf numFmtId="0" fontId="27" fillId="0" borderId="0"/>
    <xf numFmtId="0" fontId="2" fillId="0" borderId="0"/>
    <xf numFmtId="0" fontId="28" fillId="0" borderId="0"/>
    <xf numFmtId="0" fontId="21" fillId="0" borderId="0"/>
    <xf numFmtId="0" fontId="2" fillId="0" borderId="0"/>
  </cellStyleXfs>
  <cellXfs count="437">
    <xf numFmtId="0" fontId="0" fillId="0" borderId="0" xfId="0"/>
    <xf numFmtId="0" fontId="2" fillId="0" borderId="0" xfId="0" applyFont="1" applyAlignment="1">
      <alignment horizontal="center"/>
    </xf>
    <xf numFmtId="0" fontId="2" fillId="0" borderId="0" xfId="0" applyFont="1"/>
    <xf numFmtId="0" fontId="2" fillId="0" borderId="0" xfId="0" applyFont="1" applyAlignment="1">
      <alignment horizontal="right"/>
    </xf>
    <xf numFmtId="0" fontId="3" fillId="0" borderId="0" xfId="0" applyFont="1"/>
    <xf numFmtId="0" fontId="3" fillId="0" borderId="0" xfId="0" applyFont="1" applyAlignment="1">
      <alignment horizontal="center"/>
    </xf>
    <xf numFmtId="0" fontId="3" fillId="0" borderId="0" xfId="0" applyFont="1" applyFill="1"/>
    <xf numFmtId="0" fontId="2" fillId="0" borderId="0" xfId="0" applyFont="1" applyFill="1" applyAlignment="1">
      <alignment horizontal="center"/>
    </xf>
    <xf numFmtId="0" fontId="2" fillId="0" borderId="0" xfId="0" applyFont="1" applyFill="1"/>
    <xf numFmtId="0" fontId="2" fillId="0" borderId="0" xfId="0" applyFont="1" applyFill="1" applyAlignment="1">
      <alignment horizontal="right"/>
    </xf>
    <xf numFmtId="0" fontId="2" fillId="0" borderId="0" xfId="0" applyFont="1" applyFill="1" applyAlignment="1">
      <alignment horizontal="left" vertical="center" wrapText="1"/>
    </xf>
    <xf numFmtId="0" fontId="2" fillId="0" borderId="0" xfId="0" applyFont="1" applyFill="1" applyAlignment="1">
      <alignment horizontal="center" vertical="center" wrapText="1"/>
    </xf>
    <xf numFmtId="165" fontId="2" fillId="0" borderId="0" xfId="0" applyNumberFormat="1" applyFont="1" applyFill="1" applyAlignment="1">
      <alignment horizontal="center"/>
    </xf>
    <xf numFmtId="166" fontId="2" fillId="0" borderId="0" xfId="0" applyNumberFormat="1" applyFont="1" applyFill="1" applyAlignment="1">
      <alignment horizontal="center"/>
    </xf>
    <xf numFmtId="0" fontId="5" fillId="0" borderId="0" xfId="0" applyFont="1" applyFill="1" applyAlignment="1"/>
    <xf numFmtId="0" fontId="4" fillId="0" borderId="0" xfId="0" applyFont="1" applyFill="1" applyAlignment="1"/>
    <xf numFmtId="0" fontId="4" fillId="0" borderId="0" xfId="0" applyFont="1" applyFill="1" applyAlignment="1">
      <alignment horizontal="center"/>
    </xf>
    <xf numFmtId="0" fontId="2" fillId="0" borderId="0" xfId="0" applyFont="1" applyFill="1" applyAlignment="1"/>
    <xf numFmtId="0" fontId="6" fillId="0" borderId="0" xfId="0" applyFont="1"/>
    <xf numFmtId="0" fontId="2" fillId="0" borderId="0" xfId="0" applyFont="1" applyBorder="1"/>
    <xf numFmtId="0" fontId="2" fillId="0" borderId="0" xfId="0" applyFont="1" applyBorder="1" applyAlignment="1">
      <alignment horizontal="center"/>
    </xf>
    <xf numFmtId="168" fontId="5" fillId="0" borderId="0" xfId="2" applyNumberFormat="1" applyFont="1" applyBorder="1" applyAlignment="1">
      <alignment horizontal="left"/>
    </xf>
    <xf numFmtId="168" fontId="2" fillId="0" borderId="0" xfId="2" applyNumberFormat="1" applyFont="1" applyBorder="1" applyAlignment="1">
      <alignment horizontal="center"/>
    </xf>
    <xf numFmtId="0" fontId="3" fillId="0" borderId="0" xfId="0" applyFont="1" applyBorder="1"/>
    <xf numFmtId="0" fontId="4" fillId="0" borderId="0" xfId="0" applyFont="1" applyBorder="1"/>
    <xf numFmtId="0" fontId="3" fillId="0" borderId="0" xfId="0" applyFont="1" applyAlignment="1">
      <alignment vertical="center"/>
    </xf>
    <xf numFmtId="0" fontId="2" fillId="0" borderId="0" xfId="0" applyFont="1" applyFill="1" applyBorder="1"/>
    <xf numFmtId="0" fontId="7" fillId="0" borderId="0" xfId="0" applyFont="1"/>
    <xf numFmtId="0" fontId="8" fillId="0" borderId="0" xfId="0" applyFont="1"/>
    <xf numFmtId="168" fontId="4" fillId="0" borderId="0" xfId="2" applyNumberFormat="1" applyFont="1" applyBorder="1" applyAlignment="1">
      <alignment horizontal="left"/>
    </xf>
    <xf numFmtId="168" fontId="7" fillId="0" borderId="0" xfId="2" applyNumberFormat="1" applyFont="1"/>
    <xf numFmtId="0" fontId="9" fillId="0" borderId="0" xfId="1" applyAlignment="1" applyProtection="1"/>
    <xf numFmtId="0" fontId="7" fillId="0" borderId="0" xfId="0" applyFont="1" applyAlignment="1">
      <alignment horizontal="center"/>
    </xf>
    <xf numFmtId="168" fontId="7" fillId="0" borderId="0" xfId="2" applyNumberFormat="1" applyFont="1" applyAlignment="1">
      <alignment horizontal="center"/>
    </xf>
    <xf numFmtId="0" fontId="7" fillId="0" borderId="0" xfId="0" applyFont="1" applyAlignment="1">
      <alignment horizontal="center" vertical="center" wrapText="1"/>
    </xf>
    <xf numFmtId="0" fontId="7" fillId="0" borderId="0" xfId="0" applyFont="1" applyBorder="1"/>
    <xf numFmtId="0" fontId="7" fillId="0" borderId="0" xfId="0" applyFont="1" applyBorder="1" applyAlignment="1">
      <alignment horizontal="center"/>
    </xf>
    <xf numFmtId="168" fontId="7" fillId="0" borderId="0" xfId="2" applyNumberFormat="1" applyFont="1" applyBorder="1" applyAlignment="1">
      <alignment horizontal="center"/>
    </xf>
    <xf numFmtId="169" fontId="7" fillId="0" borderId="0" xfId="0" applyNumberFormat="1" applyFont="1" applyBorder="1" applyAlignment="1">
      <alignment horizontal="center"/>
    </xf>
    <xf numFmtId="0" fontId="8" fillId="0" borderId="0" xfId="0" applyFont="1" applyBorder="1"/>
    <xf numFmtId="0" fontId="7" fillId="0" borderId="0" xfId="0" applyFont="1" applyAlignment="1">
      <alignment horizontal="left"/>
    </xf>
    <xf numFmtId="169" fontId="7" fillId="0" borderId="0" xfId="0" applyNumberFormat="1" applyFont="1" applyAlignment="1">
      <alignment horizontal="center"/>
    </xf>
    <xf numFmtId="168" fontId="15" fillId="0" borderId="0" xfId="4" applyNumberFormat="1" applyFont="1" applyFill="1" applyAlignment="1">
      <alignment horizontal="center"/>
    </xf>
    <xf numFmtId="0" fontId="15" fillId="0" borderId="0" xfId="0" applyFont="1" applyFill="1"/>
    <xf numFmtId="0" fontId="16" fillId="0" borderId="0" xfId="0" applyFont="1" applyFill="1"/>
    <xf numFmtId="168" fontId="15" fillId="0" borderId="0" xfId="4" applyNumberFormat="1" applyFont="1" applyFill="1" applyAlignment="1">
      <alignment horizontal="right"/>
    </xf>
    <xf numFmtId="0" fontId="15" fillId="0" borderId="0" xfId="0" applyFont="1" applyFill="1" applyAlignment="1">
      <alignment horizontal="right"/>
    </xf>
    <xf numFmtId="0" fontId="10" fillId="0" borderId="0" xfId="0" applyFont="1" applyFill="1"/>
    <xf numFmtId="169" fontId="2" fillId="0" borderId="0" xfId="0" applyNumberFormat="1" applyFont="1" applyBorder="1" applyAlignment="1">
      <alignment horizontal="center"/>
    </xf>
    <xf numFmtId="168" fontId="5" fillId="0" borderId="0" xfId="2" applyNumberFormat="1" applyFont="1" applyBorder="1" applyAlignment="1">
      <alignment horizontal="center"/>
    </xf>
    <xf numFmtId="169" fontId="5" fillId="0" borderId="0" xfId="0" applyNumberFormat="1" applyFont="1" applyBorder="1" applyAlignment="1">
      <alignment horizontal="center"/>
    </xf>
    <xf numFmtId="0" fontId="5" fillId="0" borderId="0" xfId="0" applyFont="1" applyBorder="1" applyAlignment="1">
      <alignment horizontal="center"/>
    </xf>
    <xf numFmtId="0" fontId="10" fillId="0" borderId="0" xfId="0" applyFont="1" applyBorder="1"/>
    <xf numFmtId="168" fontId="2" fillId="0" borderId="0" xfId="2" applyNumberFormat="1" applyFont="1"/>
    <xf numFmtId="168" fontId="5" fillId="0" borderId="0" xfId="2" applyNumberFormat="1" applyFont="1" applyAlignment="1">
      <alignment horizontal="left"/>
    </xf>
    <xf numFmtId="0" fontId="3" fillId="0" borderId="0" xfId="0" applyFont="1" applyBorder="1" applyAlignment="1">
      <alignment horizontal="left" vertical="center" wrapText="1"/>
    </xf>
    <xf numFmtId="168" fontId="14" fillId="0" borderId="0" xfId="4" applyNumberFormat="1" applyFont="1" applyFill="1" applyBorder="1" applyAlignment="1">
      <alignment horizontal="right" wrapText="1"/>
    </xf>
    <xf numFmtId="0" fontId="7" fillId="0" borderId="0" xfId="0" applyFont="1" applyFill="1"/>
    <xf numFmtId="170" fontId="2" fillId="0" borderId="0" xfId="0" applyNumberFormat="1" applyFont="1" applyFill="1"/>
    <xf numFmtId="0" fontId="5" fillId="0" borderId="0" xfId="0" applyFont="1" applyFill="1"/>
    <xf numFmtId="0" fontId="4" fillId="0" borderId="0" xfId="0" applyFont="1" applyFill="1" applyAlignment="1">
      <alignment horizontal="left"/>
    </xf>
    <xf numFmtId="168" fontId="4" fillId="0" borderId="0" xfId="0" applyNumberFormat="1" applyFont="1" applyFill="1" applyAlignment="1">
      <alignment horizontal="center"/>
    </xf>
    <xf numFmtId="0" fontId="7" fillId="0" borderId="0" xfId="0" applyFont="1" applyFill="1" applyAlignment="1">
      <alignment horizontal="left"/>
    </xf>
    <xf numFmtId="0" fontId="11" fillId="0" borderId="0" xfId="1" applyFont="1" applyFill="1" applyAlignment="1" applyProtection="1">
      <alignment horizontal="left"/>
    </xf>
    <xf numFmtId="0" fontId="17" fillId="0" borderId="0" xfId="0" applyFont="1" applyFill="1" applyAlignment="1">
      <alignment vertical="center"/>
    </xf>
    <xf numFmtId="0" fontId="9" fillId="0" borderId="0" xfId="1" applyFill="1" applyAlignment="1" applyProtection="1">
      <alignment horizontal="left"/>
    </xf>
    <xf numFmtId="168" fontId="2" fillId="0" borderId="0" xfId="2" applyNumberFormat="1" applyFont="1" applyFill="1"/>
    <xf numFmtId="0" fontId="3" fillId="0" borderId="0" xfId="0" applyFont="1" applyFill="1" applyBorder="1"/>
    <xf numFmtId="0" fontId="2" fillId="0" borderId="0" xfId="0" applyFont="1" applyFill="1" applyBorder="1" applyAlignment="1">
      <alignment horizontal="center"/>
    </xf>
    <xf numFmtId="165" fontId="2" fillId="0" borderId="0" xfId="0" applyNumberFormat="1" applyFont="1" applyFill="1" applyBorder="1" applyAlignment="1">
      <alignment horizontal="center"/>
    </xf>
    <xf numFmtId="168" fontId="3" fillId="0" borderId="0" xfId="2" applyNumberFormat="1" applyFont="1" applyFill="1" applyBorder="1" applyAlignment="1">
      <alignment horizontal="center"/>
    </xf>
    <xf numFmtId="0" fontId="3" fillId="0" borderId="0" xfId="0" applyFont="1" applyFill="1" applyBorder="1" applyAlignment="1">
      <alignment horizontal="center"/>
    </xf>
    <xf numFmtId="168" fontId="2" fillId="0" borderId="0" xfId="0" applyNumberFormat="1" applyFont="1" applyFill="1" applyBorder="1" applyAlignment="1">
      <alignment horizontal="center"/>
    </xf>
    <xf numFmtId="0" fontId="29" fillId="0" borderId="0" xfId="0" applyFont="1" applyFill="1" applyAlignment="1">
      <alignment horizontal="center"/>
    </xf>
    <xf numFmtId="0" fontId="30" fillId="0" borderId="0" xfId="0" applyFont="1" applyFill="1" applyAlignment="1">
      <alignment horizontal="center"/>
    </xf>
    <xf numFmtId="0" fontId="30" fillId="0" borderId="0" xfId="0" applyFont="1" applyFill="1"/>
    <xf numFmtId="0" fontId="31" fillId="0" borderId="0" xfId="0" applyFont="1"/>
    <xf numFmtId="0" fontId="31" fillId="0" borderId="0" xfId="0" applyFont="1" applyFill="1"/>
    <xf numFmtId="0" fontId="32" fillId="0" borderId="0" xfId="0" applyFont="1" applyFill="1" applyAlignment="1">
      <alignment horizontal="center"/>
    </xf>
    <xf numFmtId="0" fontId="31" fillId="0" borderId="0" xfId="0" applyFont="1" applyFill="1" applyAlignment="1">
      <alignment horizontal="center"/>
    </xf>
    <xf numFmtId="0" fontId="33" fillId="0" borderId="0" xfId="0" applyFont="1" applyFill="1" applyAlignment="1">
      <alignment horizontal="right"/>
    </xf>
    <xf numFmtId="0" fontId="31" fillId="0" borderId="0" xfId="0" applyFont="1" applyFill="1" applyAlignment="1">
      <alignment horizontal="right"/>
    </xf>
    <xf numFmtId="168" fontId="4" fillId="0" borderId="0" xfId="2" applyNumberFormat="1" applyFont="1" applyFill="1" applyBorder="1" applyAlignment="1">
      <alignment horizontal="left"/>
    </xf>
    <xf numFmtId="0" fontId="2" fillId="0" borderId="0" xfId="0" applyFont="1" applyAlignment="1">
      <alignment horizontal="left"/>
    </xf>
    <xf numFmtId="168" fontId="2" fillId="0" borderId="0" xfId="2" applyNumberFormat="1" applyFont="1" applyBorder="1" applyAlignment="1">
      <alignment horizontal="right"/>
    </xf>
    <xf numFmtId="0" fontId="34" fillId="0" borderId="0" xfId="0" applyFont="1" applyAlignment="1">
      <alignment horizontal="center"/>
    </xf>
    <xf numFmtId="0" fontId="34" fillId="0" borderId="0" xfId="0" applyFont="1" applyFill="1" applyAlignment="1">
      <alignment horizontal="center"/>
    </xf>
    <xf numFmtId="0" fontId="2" fillId="0" borderId="0" xfId="0" applyFont="1" applyFill="1" applyAlignment="1">
      <alignment horizontal="left"/>
    </xf>
    <xf numFmtId="0" fontId="2" fillId="0" borderId="0" xfId="0" applyFont="1" applyBorder="1" applyAlignment="1">
      <alignment horizontal="right"/>
    </xf>
    <xf numFmtId="0" fontId="0" fillId="0" borderId="0" xfId="0" applyBorder="1"/>
    <xf numFmtId="0" fontId="2" fillId="0" borderId="0" xfId="0" applyFont="1" applyFill="1" applyAlignment="1">
      <alignment horizontal="left" vertical="center"/>
    </xf>
    <xf numFmtId="0" fontId="18" fillId="0" borderId="0" xfId="0" applyFont="1" applyFill="1" applyAlignment="1">
      <alignment vertical="center"/>
    </xf>
    <xf numFmtId="168" fontId="14" fillId="0" borderId="0" xfId="4" applyNumberFormat="1" applyFont="1" applyFill="1" applyAlignment="1">
      <alignment horizontal="right" vertical="center"/>
    </xf>
    <xf numFmtId="168" fontId="15" fillId="0" borderId="0" xfId="4" applyNumberFormat="1" applyFont="1" applyFill="1" applyAlignment="1">
      <alignment horizontal="center" vertical="center"/>
    </xf>
    <xf numFmtId="0" fontId="15" fillId="0" borderId="0" xfId="0" applyFont="1" applyFill="1" applyAlignment="1">
      <alignment vertical="center"/>
    </xf>
    <xf numFmtId="0" fontId="2" fillId="0" borderId="0" xfId="0" applyFont="1" applyAlignment="1">
      <alignment horizontal="center" vertical="center"/>
    </xf>
    <xf numFmtId="0" fontId="7" fillId="0" borderId="0" xfId="0" applyFont="1" applyAlignment="1">
      <alignment horizontal="center" vertical="center"/>
    </xf>
    <xf numFmtId="0" fontId="7" fillId="0" borderId="0" xfId="0" applyFont="1" applyAlignment="1">
      <alignment vertical="center"/>
    </xf>
    <xf numFmtId="0" fontId="11" fillId="0" borderId="0" xfId="1" applyFont="1" applyFill="1" applyAlignment="1" applyProtection="1">
      <alignment horizontal="left" vertical="center"/>
    </xf>
    <xf numFmtId="0" fontId="3" fillId="0" borderId="0" xfId="0" applyFont="1" applyAlignment="1">
      <alignment horizontal="left" wrapText="1"/>
    </xf>
    <xf numFmtId="0" fontId="3" fillId="0" borderId="0" xfId="0" applyFont="1" applyFill="1" applyBorder="1" applyAlignment="1">
      <alignment horizontal="left"/>
    </xf>
    <xf numFmtId="0" fontId="25" fillId="0" borderId="0" xfId="0" applyFont="1"/>
    <xf numFmtId="0" fontId="26" fillId="0" borderId="0" xfId="0" applyFont="1" applyAlignment="1">
      <alignment vertical="center"/>
    </xf>
    <xf numFmtId="0" fontId="2" fillId="0" borderId="0" xfId="0" applyFont="1" applyFill="1" applyBorder="1" applyAlignment="1">
      <alignment horizontal="center" vertical="center" wrapText="1"/>
    </xf>
    <xf numFmtId="167" fontId="2" fillId="0" borderId="0" xfId="0" applyNumberFormat="1" applyFont="1" applyFill="1" applyBorder="1" applyAlignment="1">
      <alignment horizontal="center"/>
    </xf>
    <xf numFmtId="170" fontId="2" fillId="0" borderId="0" xfId="2" applyNumberFormat="1" applyFont="1" applyFill="1" applyBorder="1" applyAlignment="1">
      <alignment horizontal="center"/>
    </xf>
    <xf numFmtId="0" fontId="2" fillId="0" borderId="0" xfId="0" applyFont="1" applyFill="1" applyBorder="1" applyAlignment="1">
      <alignment horizontal="left" vertical="center" wrapText="1"/>
    </xf>
    <xf numFmtId="170" fontId="2" fillId="0" borderId="0" xfId="2" applyNumberFormat="1" applyFont="1" applyBorder="1" applyAlignment="1">
      <alignment horizontal="right" indent="1"/>
    </xf>
    <xf numFmtId="170" fontId="2" fillId="0" borderId="0" xfId="0" applyNumberFormat="1" applyFont="1" applyFill="1" applyBorder="1" applyAlignment="1">
      <alignment horizontal="center" vertical="center" wrapText="1"/>
    </xf>
    <xf numFmtId="168" fontId="23" fillId="0" borderId="0" xfId="2" applyNumberFormat="1" applyFont="1" applyFill="1" applyBorder="1" applyAlignment="1">
      <alignment horizontal="center"/>
    </xf>
    <xf numFmtId="168" fontId="23" fillId="0" borderId="0" xfId="2" applyNumberFormat="1" applyFont="1" applyBorder="1" applyAlignment="1">
      <alignment horizontal="center"/>
    </xf>
    <xf numFmtId="0" fontId="3" fillId="0" borderId="0" xfId="0" applyFont="1" applyFill="1" applyBorder="1" applyAlignment="1">
      <alignment horizontal="right" indent="1"/>
    </xf>
    <xf numFmtId="170" fontId="3" fillId="0" borderId="0" xfId="2" applyNumberFormat="1" applyFont="1" applyFill="1" applyBorder="1" applyAlignment="1">
      <alignment horizontal="right" indent="1"/>
    </xf>
    <xf numFmtId="170" fontId="3" fillId="0" borderId="0" xfId="2" applyNumberFormat="1" applyFont="1" applyFill="1" applyBorder="1" applyAlignment="1">
      <alignment horizontal="center" vertical="center"/>
    </xf>
    <xf numFmtId="0" fontId="5" fillId="0" borderId="0" xfId="0" applyFont="1" applyFill="1" applyBorder="1" applyAlignment="1"/>
    <xf numFmtId="168" fontId="3" fillId="0" borderId="0" xfId="2" applyNumberFormat="1" applyFont="1" applyBorder="1"/>
    <xf numFmtId="168" fontId="5" fillId="0" borderId="0" xfId="0" applyNumberFormat="1" applyFont="1" applyFill="1" applyBorder="1" applyAlignment="1"/>
    <xf numFmtId="0" fontId="10" fillId="0" borderId="0" xfId="0" applyFont="1" applyFill="1" applyAlignment="1">
      <alignment vertical="center"/>
    </xf>
    <xf numFmtId="0" fontId="2" fillId="3" borderId="0" xfId="0" applyFont="1" applyFill="1"/>
    <xf numFmtId="49" fontId="2" fillId="3" borderId="11" xfId="9" applyNumberFormat="1" applyFont="1" applyFill="1" applyBorder="1"/>
    <xf numFmtId="49" fontId="2" fillId="3" borderId="1" xfId="9" applyNumberFormat="1" applyFont="1" applyFill="1" applyBorder="1"/>
    <xf numFmtId="0" fontId="31" fillId="3" borderId="0" xfId="0" applyFont="1" applyFill="1" applyBorder="1" applyAlignment="1">
      <alignment horizontal="center" vertical="center"/>
    </xf>
    <xf numFmtId="0" fontId="31" fillId="3" borderId="1" xfId="0" applyFont="1" applyFill="1" applyBorder="1" applyAlignment="1">
      <alignment horizontal="center" vertical="center"/>
    </xf>
    <xf numFmtId="0" fontId="31" fillId="3" borderId="2" xfId="0" applyFont="1" applyFill="1" applyBorder="1" applyAlignment="1">
      <alignment horizontal="center" vertical="center"/>
    </xf>
    <xf numFmtId="168" fontId="31" fillId="3" borderId="11" xfId="2" applyNumberFormat="1" applyFont="1" applyFill="1" applyBorder="1" applyAlignment="1">
      <alignment horizontal="right" indent="1"/>
    </xf>
    <xf numFmtId="168" fontId="31" fillId="3" borderId="13" xfId="2" applyNumberFormat="1" applyFont="1" applyFill="1" applyBorder="1" applyAlignment="1">
      <alignment horizontal="right" indent="1"/>
    </xf>
    <xf numFmtId="165" fontId="31" fillId="3" borderId="9" xfId="0" applyNumberFormat="1" applyFont="1" applyFill="1" applyBorder="1" applyAlignment="1">
      <alignment horizontal="right" indent="1"/>
    </xf>
    <xf numFmtId="168" fontId="31" fillId="3" borderId="1" xfId="2" applyNumberFormat="1" applyFont="1" applyFill="1" applyBorder="1" applyAlignment="1">
      <alignment horizontal="right" indent="1"/>
    </xf>
    <xf numFmtId="168" fontId="31" fillId="3" borderId="0" xfId="2" applyNumberFormat="1" applyFont="1" applyFill="1" applyBorder="1" applyAlignment="1">
      <alignment horizontal="right" indent="1"/>
    </xf>
    <xf numFmtId="165" fontId="31" fillId="3" borderId="2" xfId="0" applyNumberFormat="1" applyFont="1" applyFill="1" applyBorder="1" applyAlignment="1">
      <alignment horizontal="right" indent="1"/>
    </xf>
    <xf numFmtId="168" fontId="2" fillId="3" borderId="1" xfId="2" applyNumberFormat="1" applyFont="1" applyFill="1" applyBorder="1" applyAlignment="1">
      <alignment horizontal="right" indent="1"/>
    </xf>
    <xf numFmtId="168" fontId="2" fillId="3" borderId="0" xfId="2" applyNumberFormat="1" applyFont="1" applyFill="1" applyBorder="1" applyAlignment="1">
      <alignment horizontal="right" indent="1"/>
    </xf>
    <xf numFmtId="165" fontId="2" fillId="3" borderId="2" xfId="0" applyNumberFormat="1" applyFont="1" applyFill="1" applyBorder="1" applyAlignment="1">
      <alignment horizontal="right" indent="1"/>
    </xf>
    <xf numFmtId="168" fontId="2" fillId="3" borderId="12" xfId="2" applyNumberFormat="1" applyFont="1" applyFill="1" applyBorder="1" applyAlignment="1">
      <alignment horizontal="right" indent="1"/>
    </xf>
    <xf numFmtId="168" fontId="2" fillId="3" borderId="14" xfId="2" applyNumberFormat="1" applyFont="1" applyFill="1" applyBorder="1" applyAlignment="1">
      <alignment horizontal="right" indent="1"/>
    </xf>
    <xf numFmtId="165" fontId="2" fillId="3" borderId="15" xfId="0" applyNumberFormat="1" applyFont="1" applyFill="1" applyBorder="1" applyAlignment="1">
      <alignment horizontal="right" indent="1"/>
    </xf>
    <xf numFmtId="170" fontId="2" fillId="0" borderId="0" xfId="0" applyNumberFormat="1" applyFont="1" applyBorder="1"/>
    <xf numFmtId="165" fontId="2" fillId="0" borderId="0" xfId="0" applyNumberFormat="1" applyFont="1" applyBorder="1"/>
    <xf numFmtId="0" fontId="31" fillId="0" borderId="0" xfId="0" applyFont="1" applyBorder="1" applyAlignment="1">
      <alignment vertical="center" wrapText="1"/>
    </xf>
    <xf numFmtId="0" fontId="10" fillId="0" borderId="0" xfId="0" applyFont="1" applyFill="1" applyBorder="1" applyAlignment="1">
      <alignment horizontal="left"/>
    </xf>
    <xf numFmtId="0" fontId="10" fillId="0" borderId="0" xfId="0" applyFont="1" applyFill="1" applyBorder="1"/>
    <xf numFmtId="0" fontId="37" fillId="0" borderId="0" xfId="0" applyFont="1" applyFill="1"/>
    <xf numFmtId="0" fontId="38" fillId="0" borderId="0" xfId="0" applyFont="1" applyFill="1" applyBorder="1" applyAlignment="1">
      <alignment vertical="center"/>
    </xf>
    <xf numFmtId="0" fontId="37" fillId="0" borderId="0" xfId="0" applyFont="1" applyFill="1" applyAlignment="1">
      <alignment wrapText="1"/>
    </xf>
    <xf numFmtId="0" fontId="37" fillId="0" borderId="0" xfId="0" applyFont="1" applyFill="1" applyAlignment="1">
      <alignment vertical="center" wrapText="1"/>
    </xf>
    <xf numFmtId="170" fontId="37" fillId="0" borderId="0" xfId="0" applyNumberFormat="1" applyFont="1" applyFill="1" applyAlignment="1">
      <alignment wrapText="1"/>
    </xf>
    <xf numFmtId="0" fontId="3" fillId="0" borderId="0" xfId="0" applyFont="1" applyFill="1" applyAlignment="1">
      <alignment horizontal="center" vertical="center"/>
    </xf>
    <xf numFmtId="0" fontId="4" fillId="0" borderId="0" xfId="0" applyFont="1" applyFill="1" applyAlignment="1">
      <alignment vertical="center" wrapText="1"/>
    </xf>
    <xf numFmtId="168" fontId="15" fillId="3" borderId="0" xfId="4" applyNumberFormat="1" applyFont="1" applyFill="1" applyAlignment="1">
      <alignment horizontal="center"/>
    </xf>
    <xf numFmtId="0" fontId="15" fillId="3" borderId="0" xfId="0" applyFont="1" applyFill="1"/>
    <xf numFmtId="0" fontId="15" fillId="3" borderId="0" xfId="0" applyFont="1" applyFill="1" applyAlignment="1">
      <alignment horizontal="left"/>
    </xf>
    <xf numFmtId="43" fontId="15" fillId="3" borderId="0" xfId="2" applyFont="1" applyFill="1"/>
    <xf numFmtId="43" fontId="15" fillId="3" borderId="0" xfId="2" applyFont="1" applyFill="1" applyAlignment="1">
      <alignment horizontal="left"/>
    </xf>
    <xf numFmtId="170" fontId="15" fillId="3" borderId="0" xfId="0" applyNumberFormat="1" applyFont="1" applyFill="1"/>
    <xf numFmtId="0" fontId="15" fillId="3" borderId="0" xfId="0" applyFont="1" applyFill="1" applyBorder="1"/>
    <xf numFmtId="170" fontId="15" fillId="3" borderId="0" xfId="2" applyNumberFormat="1" applyFont="1" applyFill="1" applyBorder="1" applyAlignment="1">
      <alignment vertical="center" wrapText="1"/>
    </xf>
    <xf numFmtId="170" fontId="15" fillId="3" borderId="0" xfId="2" applyNumberFormat="1" applyFont="1" applyFill="1" applyBorder="1" applyAlignment="1">
      <alignment vertical="center"/>
    </xf>
    <xf numFmtId="0" fontId="29" fillId="3" borderId="0" xfId="0" applyFont="1" applyFill="1"/>
    <xf numFmtId="170" fontId="7" fillId="0" borderId="0" xfId="0" applyNumberFormat="1" applyFont="1" applyAlignment="1">
      <alignment horizontal="center"/>
    </xf>
    <xf numFmtId="168" fontId="32" fillId="0" borderId="0" xfId="0" applyNumberFormat="1" applyFont="1" applyFill="1" applyAlignment="1">
      <alignment horizontal="center"/>
    </xf>
    <xf numFmtId="0" fontId="2" fillId="3" borderId="11" xfId="0" applyFont="1" applyFill="1" applyBorder="1" applyAlignment="1">
      <alignment horizontal="left" vertical="center" wrapText="1"/>
    </xf>
    <xf numFmtId="0" fontId="2" fillId="3" borderId="1" xfId="0" applyFont="1" applyFill="1" applyBorder="1" applyAlignment="1">
      <alignment horizontal="left" vertical="center" wrapText="1"/>
    </xf>
    <xf numFmtId="164" fontId="2" fillId="3" borderId="2" xfId="2" applyNumberFormat="1" applyFont="1" applyFill="1" applyBorder="1" applyAlignment="1">
      <alignment horizontal="center" vertical="center" wrapText="1"/>
    </xf>
    <xf numFmtId="164" fontId="3" fillId="3" borderId="0" xfId="2" applyNumberFormat="1" applyFont="1" applyFill="1" applyBorder="1" applyAlignment="1"/>
    <xf numFmtId="0" fontId="3" fillId="3" borderId="0" xfId="0" applyFont="1" applyFill="1" applyBorder="1"/>
    <xf numFmtId="164" fontId="2" fillId="3" borderId="0" xfId="2" applyNumberFormat="1" applyFont="1" applyFill="1" applyBorder="1" applyAlignment="1">
      <alignment vertical="center" wrapText="1"/>
    </xf>
    <xf numFmtId="164" fontId="2" fillId="3" borderId="0" xfId="2" applyNumberFormat="1" applyFont="1" applyFill="1" applyBorder="1" applyAlignment="1">
      <alignment horizontal="center"/>
    </xf>
    <xf numFmtId="164" fontId="2" fillId="3" borderId="0" xfId="2" applyNumberFormat="1" applyFont="1" applyFill="1" applyBorder="1" applyAlignment="1"/>
    <xf numFmtId="0" fontId="3" fillId="3" borderId="1" xfId="0" applyFont="1" applyFill="1" applyBorder="1" applyAlignment="1">
      <alignment horizontal="left" vertical="center" wrapText="1"/>
    </xf>
    <xf numFmtId="164" fontId="3" fillId="3" borderId="2" xfId="2" applyNumberFormat="1" applyFont="1" applyFill="1" applyBorder="1" applyAlignment="1">
      <alignment horizontal="center" vertical="center" wrapText="1"/>
    </xf>
    <xf numFmtId="0" fontId="3" fillId="3" borderId="12" xfId="0" applyFont="1" applyFill="1" applyBorder="1"/>
    <xf numFmtId="0" fontId="3" fillId="3" borderId="14"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2" borderId="1" xfId="0" applyFont="1" applyFill="1" applyBorder="1" applyAlignment="1">
      <alignment horizontal="left" vertical="center" wrapText="1"/>
    </xf>
    <xf numFmtId="0" fontId="3" fillId="2" borderId="12" xfId="0" applyFont="1" applyFill="1" applyBorder="1" applyAlignment="1">
      <alignment horizontal="left" vertical="center" wrapText="1"/>
    </xf>
    <xf numFmtId="164" fontId="3" fillId="2" borderId="0" xfId="2" applyNumberFormat="1" applyFont="1" applyFill="1" applyBorder="1" applyAlignment="1">
      <alignment vertical="center"/>
    </xf>
    <xf numFmtId="165" fontId="2" fillId="0" borderId="0" xfId="0" applyNumberFormat="1" applyFont="1" applyFill="1" applyAlignment="1">
      <alignment horizontal="center" vertical="center"/>
    </xf>
    <xf numFmtId="170" fontId="2" fillId="0" borderId="0" xfId="2" applyNumberFormat="1" applyFont="1" applyFill="1" applyBorder="1" applyAlignment="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vertical="center"/>
    </xf>
    <xf numFmtId="0" fontId="3" fillId="0" borderId="0" xfId="0" applyFont="1" applyFill="1" applyAlignment="1">
      <alignment vertical="center"/>
    </xf>
    <xf numFmtId="164" fontId="3" fillId="2" borderId="14" xfId="2" applyNumberFormat="1" applyFont="1" applyFill="1" applyBorder="1" applyAlignment="1">
      <alignment vertical="center"/>
    </xf>
    <xf numFmtId="164" fontId="3" fillId="2" borderId="14" xfId="2" applyNumberFormat="1" applyFont="1" applyFill="1" applyBorder="1" applyAlignment="1">
      <alignment horizontal="center" vertical="center"/>
    </xf>
    <xf numFmtId="165" fontId="2" fillId="4" borderId="15" xfId="0" applyNumberFormat="1" applyFont="1" applyFill="1" applyBorder="1" applyAlignment="1">
      <alignment horizontal="center" vertical="center"/>
    </xf>
    <xf numFmtId="0" fontId="35" fillId="3" borderId="0" xfId="0" applyFont="1" applyFill="1" applyAlignment="1">
      <alignment vertical="center"/>
    </xf>
    <xf numFmtId="0" fontId="2" fillId="3" borderId="0" xfId="0" applyFont="1" applyFill="1" applyAlignment="1">
      <alignment horizontal="center"/>
    </xf>
    <xf numFmtId="0" fontId="2" fillId="3" borderId="28" xfId="0" applyFont="1" applyFill="1" applyBorder="1"/>
    <xf numFmtId="170" fontId="2" fillId="3" borderId="8" xfId="2" applyNumberFormat="1" applyFont="1" applyFill="1" applyBorder="1" applyAlignment="1">
      <alignment horizontal="right" indent="1"/>
    </xf>
    <xf numFmtId="170" fontId="2" fillId="3" borderId="0" xfId="2" applyNumberFormat="1" applyFont="1" applyFill="1" applyBorder="1" applyAlignment="1">
      <alignment horizontal="right" indent="1"/>
    </xf>
    <xf numFmtId="165" fontId="2" fillId="3" borderId="20" xfId="2" applyNumberFormat="1" applyFont="1" applyFill="1" applyBorder="1" applyAlignment="1">
      <alignment horizontal="right" indent="1"/>
    </xf>
    <xf numFmtId="0" fontId="2" fillId="3" borderId="29" xfId="0" applyFont="1" applyFill="1" applyBorder="1"/>
    <xf numFmtId="0" fontId="7" fillId="3" borderId="0" xfId="0" applyFont="1" applyFill="1"/>
    <xf numFmtId="0" fontId="7" fillId="3" borderId="0" xfId="0" applyFont="1" applyFill="1" applyAlignment="1">
      <alignment horizontal="center"/>
    </xf>
    <xf numFmtId="0" fontId="4" fillId="3" borderId="0" xfId="0" applyFont="1" applyFill="1" applyAlignment="1">
      <alignment horizontal="left"/>
    </xf>
    <xf numFmtId="0" fontId="2" fillId="3" borderId="1"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11" xfId="0" applyFont="1" applyFill="1" applyBorder="1"/>
    <xf numFmtId="168" fontId="2" fillId="3" borderId="11" xfId="2" applyNumberFormat="1" applyFont="1" applyFill="1" applyBorder="1" applyAlignment="1">
      <alignment horizontal="center"/>
    </xf>
    <xf numFmtId="170" fontId="2" fillId="3" borderId="13" xfId="2" applyNumberFormat="1" applyFont="1" applyFill="1" applyBorder="1" applyAlignment="1">
      <alignment horizontal="right" indent="1"/>
    </xf>
    <xf numFmtId="165" fontId="2" fillId="3" borderId="9" xfId="2" applyNumberFormat="1" applyFont="1" applyFill="1" applyBorder="1" applyAlignment="1">
      <alignment horizontal="right" indent="1"/>
    </xf>
    <xf numFmtId="0" fontId="2" fillId="3" borderId="1" xfId="0" applyFont="1" applyFill="1" applyBorder="1"/>
    <xf numFmtId="168" fontId="2" fillId="3" borderId="1" xfId="2" applyNumberFormat="1" applyFont="1" applyFill="1" applyBorder="1" applyAlignment="1">
      <alignment horizontal="center"/>
    </xf>
    <xf numFmtId="165" fontId="2" fillId="3" borderId="2" xfId="2" applyNumberFormat="1" applyFont="1" applyFill="1" applyBorder="1" applyAlignment="1">
      <alignment horizontal="right" indent="1"/>
    </xf>
    <xf numFmtId="0" fontId="3" fillId="2" borderId="3" xfId="0" applyFont="1" applyFill="1" applyBorder="1" applyAlignment="1">
      <alignment vertical="center"/>
    </xf>
    <xf numFmtId="170" fontId="3" fillId="2" borderId="10" xfId="2" applyNumberFormat="1" applyFont="1" applyFill="1" applyBorder="1" applyAlignment="1">
      <alignment horizontal="right" vertical="center"/>
    </xf>
    <xf numFmtId="0" fontId="2" fillId="0" borderId="0" xfId="0" applyFont="1" applyFill="1" applyAlignment="1">
      <alignment horizontal="center" vertical="center"/>
    </xf>
    <xf numFmtId="0" fontId="2" fillId="0" borderId="0" xfId="0" applyFont="1" applyFill="1" applyAlignment="1">
      <alignment vertical="center"/>
    </xf>
    <xf numFmtId="0" fontId="2" fillId="3" borderId="0" xfId="0" applyFont="1" applyFill="1" applyAlignment="1">
      <alignment horizontal="center" vertical="center"/>
    </xf>
    <xf numFmtId="0" fontId="2" fillId="3" borderId="0" xfId="0" applyFont="1" applyFill="1" applyAlignment="1">
      <alignment vertical="center"/>
    </xf>
    <xf numFmtId="0" fontId="2" fillId="3" borderId="24" xfId="0" applyFont="1" applyFill="1" applyBorder="1" applyAlignment="1">
      <alignment horizontal="center" vertical="center"/>
    </xf>
    <xf numFmtId="0" fontId="2" fillId="3" borderId="14" xfId="0" applyFont="1" applyFill="1" applyBorder="1" applyAlignment="1">
      <alignment horizontal="center" vertical="center"/>
    </xf>
    <xf numFmtId="0" fontId="2" fillId="3" borderId="25" xfId="0" applyFont="1" applyFill="1" applyBorder="1" applyAlignment="1">
      <alignment horizontal="center" vertical="center"/>
    </xf>
    <xf numFmtId="0" fontId="3" fillId="2" borderId="30" xfId="0" applyFont="1" applyFill="1" applyBorder="1" applyAlignment="1">
      <alignment vertical="center"/>
    </xf>
    <xf numFmtId="0" fontId="3" fillId="3" borderId="0" xfId="0" applyFont="1" applyFill="1" applyBorder="1" applyAlignment="1">
      <alignment horizontal="center"/>
    </xf>
    <xf numFmtId="0" fontId="3" fillId="3" borderId="10" xfId="0" applyFont="1" applyFill="1" applyBorder="1"/>
    <xf numFmtId="170" fontId="3" fillId="2" borderId="2" xfId="2" applyNumberFormat="1" applyFont="1" applyFill="1" applyBorder="1" applyAlignment="1">
      <alignment horizontal="center" vertical="center" wrapText="1"/>
    </xf>
    <xf numFmtId="1" fontId="3" fillId="2" borderId="10" xfId="2" applyNumberFormat="1" applyFont="1" applyFill="1" applyBorder="1" applyAlignment="1">
      <alignment horizontal="right" vertical="center" indent="1"/>
    </xf>
    <xf numFmtId="1" fontId="3" fillId="2" borderId="7" xfId="2" applyNumberFormat="1" applyFont="1" applyFill="1" applyBorder="1" applyAlignment="1">
      <alignment horizontal="right" vertical="center" indent="1"/>
    </xf>
    <xf numFmtId="3" fontId="3" fillId="2" borderId="3" xfId="2" applyNumberFormat="1" applyFont="1" applyFill="1" applyBorder="1" applyAlignment="1">
      <alignment horizontal="right" vertical="center" indent="1"/>
    </xf>
    <xf numFmtId="3" fontId="3" fillId="2" borderId="10" xfId="2" applyNumberFormat="1" applyFont="1" applyFill="1" applyBorder="1" applyAlignment="1">
      <alignment horizontal="right" vertical="center" indent="1"/>
    </xf>
    <xf numFmtId="3" fontId="3" fillId="2" borderId="7" xfId="2" applyNumberFormat="1" applyFont="1" applyFill="1" applyBorder="1" applyAlignment="1">
      <alignment horizontal="right" vertical="center" indent="1"/>
    </xf>
    <xf numFmtId="0" fontId="2" fillId="0" borderId="0" xfId="0" applyFont="1" applyBorder="1" applyAlignment="1">
      <alignment vertical="center"/>
    </xf>
    <xf numFmtId="0" fontId="2" fillId="0" borderId="0" xfId="0" applyFont="1" applyAlignment="1">
      <alignment vertical="center"/>
    </xf>
    <xf numFmtId="0" fontId="2" fillId="3" borderId="1" xfId="0" applyFont="1" applyFill="1" applyBorder="1" applyAlignment="1">
      <alignment horizontal="center" vertical="center"/>
    </xf>
    <xf numFmtId="0" fontId="2" fillId="3" borderId="0" xfId="0" applyFont="1" applyFill="1" applyBorder="1" applyAlignment="1">
      <alignment horizontal="center" vertical="center"/>
    </xf>
    <xf numFmtId="0" fontId="2" fillId="3" borderId="2" xfId="0" applyFont="1" applyFill="1" applyBorder="1" applyAlignment="1">
      <alignment horizontal="center" vertical="center"/>
    </xf>
    <xf numFmtId="0" fontId="39" fillId="3" borderId="0" xfId="5" applyFont="1" applyFill="1"/>
    <xf numFmtId="168" fontId="22" fillId="3" borderId="11" xfId="2" applyNumberFormat="1" applyFont="1" applyFill="1" applyBorder="1" applyAlignment="1">
      <alignment horizontal="center"/>
    </xf>
    <xf numFmtId="168" fontId="22" fillId="3" borderId="13" xfId="2" applyNumberFormat="1" applyFont="1" applyFill="1" applyBorder="1" applyAlignment="1">
      <alignment horizontal="center"/>
    </xf>
    <xf numFmtId="169" fontId="22" fillId="3" borderId="9" xfId="0" applyNumberFormat="1" applyFont="1" applyFill="1" applyBorder="1" applyAlignment="1">
      <alignment horizontal="right" indent="1"/>
    </xf>
    <xf numFmtId="168" fontId="22" fillId="3" borderId="1" xfId="2" applyNumberFormat="1" applyFont="1" applyFill="1" applyBorder="1" applyAlignment="1">
      <alignment horizontal="center"/>
    </xf>
    <xf numFmtId="168" fontId="22" fillId="3" borderId="0" xfId="2" applyNumberFormat="1" applyFont="1" applyFill="1" applyBorder="1" applyAlignment="1">
      <alignment horizontal="center"/>
    </xf>
    <xf numFmtId="169" fontId="22" fillId="3" borderId="2" xfId="0" applyNumberFormat="1" applyFont="1" applyFill="1" applyBorder="1" applyAlignment="1">
      <alignment horizontal="right" indent="1"/>
    </xf>
    <xf numFmtId="168" fontId="22" fillId="3" borderId="12" xfId="2" applyNumberFormat="1" applyFont="1" applyFill="1" applyBorder="1" applyAlignment="1">
      <alignment horizontal="center"/>
    </xf>
    <xf numFmtId="168" fontId="22" fillId="3" borderId="14" xfId="2" applyNumberFormat="1" applyFont="1" applyFill="1" applyBorder="1" applyAlignment="1">
      <alignment horizontal="center"/>
    </xf>
    <xf numFmtId="169" fontId="22" fillId="3" borderId="15" xfId="0" applyNumberFormat="1" applyFont="1" applyFill="1" applyBorder="1" applyAlignment="1">
      <alignment horizontal="right" indent="1"/>
    </xf>
    <xf numFmtId="0" fontId="3" fillId="2" borderId="4" xfId="0" applyFont="1" applyFill="1" applyBorder="1" applyAlignment="1">
      <alignment horizontal="left" vertical="center"/>
    </xf>
    <xf numFmtId="3" fontId="23" fillId="2" borderId="3" xfId="2" applyNumberFormat="1" applyFont="1" applyFill="1" applyBorder="1" applyAlignment="1">
      <alignment horizontal="right" vertical="center" indent="1"/>
    </xf>
    <xf numFmtId="3" fontId="23" fillId="2" borderId="10" xfId="2" applyNumberFormat="1" applyFont="1" applyFill="1" applyBorder="1" applyAlignment="1">
      <alignment horizontal="right" vertical="center" indent="1"/>
    </xf>
    <xf numFmtId="3" fontId="23" fillId="2" borderId="7" xfId="0" applyNumberFormat="1" applyFont="1" applyFill="1" applyBorder="1" applyAlignment="1">
      <alignment horizontal="right" vertical="center" indent="1"/>
    </xf>
    <xf numFmtId="168" fontId="2" fillId="3" borderId="12" xfId="2" applyNumberFormat="1" applyFont="1" applyFill="1" applyBorder="1" applyAlignment="1">
      <alignment horizontal="center" vertical="center"/>
    </xf>
    <xf numFmtId="168" fontId="2" fillId="3" borderId="14" xfId="2" applyNumberFormat="1" applyFont="1" applyFill="1" applyBorder="1" applyAlignment="1">
      <alignment horizontal="center" vertical="center"/>
    </xf>
    <xf numFmtId="0" fontId="2" fillId="3" borderId="15" xfId="0" applyFont="1" applyFill="1" applyBorder="1" applyAlignment="1">
      <alignment horizontal="center" vertical="center"/>
    </xf>
    <xf numFmtId="0" fontId="2" fillId="3" borderId="11" xfId="0" applyFont="1" applyFill="1" applyBorder="1" applyAlignment="1">
      <alignment horizontal="right" indent="1"/>
    </xf>
    <xf numFmtId="165" fontId="2" fillId="3" borderId="13" xfId="2" applyNumberFormat="1" applyFont="1" applyFill="1" applyBorder="1" applyAlignment="1">
      <alignment horizontal="right" indent="1"/>
    </xf>
    <xf numFmtId="0" fontId="2" fillId="3" borderId="1" xfId="0" applyFont="1" applyFill="1" applyBorder="1" applyAlignment="1">
      <alignment horizontal="right" indent="1"/>
    </xf>
    <xf numFmtId="165" fontId="2" fillId="3" borderId="0" xfId="2" applyNumberFormat="1" applyFont="1" applyFill="1" applyBorder="1" applyAlignment="1">
      <alignment horizontal="right" indent="1"/>
    </xf>
    <xf numFmtId="0" fontId="2" fillId="3" borderId="12" xfId="0" applyFont="1" applyFill="1" applyBorder="1" applyAlignment="1">
      <alignment horizontal="right" indent="1"/>
    </xf>
    <xf numFmtId="170" fontId="2" fillId="3" borderId="14" xfId="2" applyNumberFormat="1" applyFont="1" applyFill="1" applyBorder="1" applyAlignment="1">
      <alignment horizontal="right" indent="1"/>
    </xf>
    <xf numFmtId="165" fontId="2" fillId="3" borderId="14" xfId="2" applyNumberFormat="1" applyFont="1" applyFill="1" applyBorder="1" applyAlignment="1">
      <alignment horizontal="right" indent="1"/>
    </xf>
    <xf numFmtId="165" fontId="2" fillId="3" borderId="15" xfId="2" applyNumberFormat="1" applyFont="1" applyFill="1" applyBorder="1" applyAlignment="1">
      <alignment horizontal="right" indent="1"/>
    </xf>
    <xf numFmtId="170" fontId="2" fillId="3" borderId="0" xfId="2" applyNumberFormat="1" applyFont="1" applyFill="1" applyBorder="1" applyAlignment="1">
      <alignment horizontal="center"/>
    </xf>
    <xf numFmtId="168" fontId="3" fillId="2" borderId="12" xfId="2" applyNumberFormat="1" applyFont="1" applyFill="1" applyBorder="1" applyAlignment="1">
      <alignment horizontal="right" vertical="center"/>
    </xf>
    <xf numFmtId="168" fontId="3" fillId="2" borderId="14" xfId="2" applyNumberFormat="1" applyFont="1" applyFill="1" applyBorder="1" applyAlignment="1">
      <alignment horizontal="right" vertical="center"/>
    </xf>
    <xf numFmtId="1" fontId="3" fillId="2" borderId="15" xfId="0" applyNumberFormat="1" applyFont="1" applyFill="1" applyBorder="1" applyAlignment="1">
      <alignment horizontal="right" vertical="center" indent="1"/>
    </xf>
    <xf numFmtId="0" fontId="3" fillId="2" borderId="3" xfId="0" applyFont="1" applyFill="1" applyBorder="1" applyAlignment="1">
      <alignment horizontal="right" vertical="center"/>
    </xf>
    <xf numFmtId="0" fontId="2" fillId="3" borderId="0" xfId="0" applyFont="1" applyFill="1" applyAlignment="1">
      <alignment wrapText="1"/>
    </xf>
    <xf numFmtId="0" fontId="2" fillId="3" borderId="12" xfId="0" applyFont="1" applyFill="1" applyBorder="1" applyAlignment="1">
      <alignment horizontal="center" vertical="center"/>
    </xf>
    <xf numFmtId="0" fontId="2" fillId="3" borderId="5" xfId="0" applyFont="1" applyFill="1" applyBorder="1"/>
    <xf numFmtId="170" fontId="2" fillId="3" borderId="11" xfId="2" applyNumberFormat="1" applyFont="1" applyFill="1" applyBorder="1" applyAlignment="1">
      <alignment horizontal="center"/>
    </xf>
    <xf numFmtId="170" fontId="2" fillId="3" borderId="13" xfId="2" applyNumberFormat="1" applyFont="1" applyFill="1" applyBorder="1" applyAlignment="1">
      <alignment horizontal="center"/>
    </xf>
    <xf numFmtId="164" fontId="2" fillId="3" borderId="9" xfId="2" applyNumberFormat="1" applyFont="1" applyFill="1" applyBorder="1" applyAlignment="1">
      <alignment horizontal="center"/>
    </xf>
    <xf numFmtId="0" fontId="2" fillId="3" borderId="6" xfId="0" applyFont="1" applyFill="1" applyBorder="1"/>
    <xf numFmtId="170" fontId="2" fillId="3" borderId="1" xfId="2" applyNumberFormat="1" applyFont="1" applyFill="1" applyBorder="1" applyAlignment="1">
      <alignment horizontal="center"/>
    </xf>
    <xf numFmtId="164" fontId="2" fillId="3" borderId="2" xfId="2" applyNumberFormat="1" applyFont="1" applyFill="1" applyBorder="1" applyAlignment="1">
      <alignment horizontal="center"/>
    </xf>
    <xf numFmtId="0" fontId="3" fillId="2" borderId="4" xfId="0" applyFont="1" applyFill="1" applyBorder="1" applyAlignment="1">
      <alignment vertical="center"/>
    </xf>
    <xf numFmtId="170" fontId="3" fillId="2" borderId="3" xfId="2" applyNumberFormat="1" applyFont="1" applyFill="1" applyBorder="1" applyAlignment="1">
      <alignment horizontal="center" vertical="center"/>
    </xf>
    <xf numFmtId="170" fontId="3" fillId="2" borderId="10" xfId="2" applyNumberFormat="1" applyFont="1" applyFill="1" applyBorder="1" applyAlignment="1">
      <alignment horizontal="center" vertical="center"/>
    </xf>
    <xf numFmtId="170" fontId="3" fillId="2" borderId="7" xfId="2" applyNumberFormat="1" applyFont="1" applyFill="1" applyBorder="1" applyAlignment="1">
      <alignment horizontal="center" vertical="center"/>
    </xf>
    <xf numFmtId="0" fontId="0" fillId="0" borderId="0" xfId="0" applyAlignment="1">
      <alignment vertical="center"/>
    </xf>
    <xf numFmtId="170" fontId="31" fillId="2" borderId="3" xfId="2" applyNumberFormat="1" applyFont="1" applyFill="1" applyBorder="1" applyAlignment="1">
      <alignment horizontal="right" vertical="center"/>
    </xf>
    <xf numFmtId="1" fontId="31" fillId="2" borderId="10" xfId="0" applyNumberFormat="1" applyFont="1" applyFill="1" applyBorder="1" applyAlignment="1">
      <alignment horizontal="right" vertical="center" indent="1"/>
    </xf>
    <xf numFmtId="1" fontId="31" fillId="2" borderId="7" xfId="0" applyNumberFormat="1" applyFont="1" applyFill="1" applyBorder="1" applyAlignment="1">
      <alignment horizontal="right" vertical="center" indent="1"/>
    </xf>
    <xf numFmtId="0" fontId="31" fillId="2" borderId="3" xfId="0" applyFont="1" applyFill="1" applyBorder="1" applyAlignment="1">
      <alignment horizontal="right" vertical="center"/>
    </xf>
    <xf numFmtId="170" fontId="31" fillId="2" borderId="12" xfId="2" applyNumberFormat="1" applyFont="1" applyFill="1" applyBorder="1" applyAlignment="1">
      <alignment horizontal="right" vertical="center"/>
    </xf>
    <xf numFmtId="1" fontId="31" fillId="2" borderId="15" xfId="0" applyNumberFormat="1" applyFont="1" applyFill="1" applyBorder="1" applyAlignment="1">
      <alignment horizontal="right" vertical="center" indent="1"/>
    </xf>
    <xf numFmtId="0" fontId="31" fillId="2" borderId="10" xfId="0" applyFont="1" applyFill="1" applyBorder="1" applyAlignment="1">
      <alignment horizontal="right" vertical="center"/>
    </xf>
    <xf numFmtId="0" fontId="12" fillId="0" borderId="0" xfId="0" applyFont="1" applyAlignment="1">
      <alignment vertical="center"/>
    </xf>
    <xf numFmtId="168" fontId="3" fillId="2" borderId="3" xfId="2" applyNumberFormat="1" applyFont="1" applyFill="1" applyBorder="1" applyAlignment="1">
      <alignment vertical="center"/>
    </xf>
    <xf numFmtId="1" fontId="3" fillId="2" borderId="10" xfId="2" applyNumberFormat="1" applyFont="1" applyFill="1" applyBorder="1" applyAlignment="1">
      <alignment horizontal="center" vertical="center"/>
    </xf>
    <xf numFmtId="0" fontId="3" fillId="2" borderId="7" xfId="0" applyFont="1" applyFill="1" applyBorder="1" applyAlignment="1">
      <alignment horizontal="center" vertical="center"/>
    </xf>
    <xf numFmtId="0" fontId="15" fillId="3" borderId="1" xfId="0" applyFont="1" applyFill="1" applyBorder="1" applyAlignment="1">
      <alignment vertical="center" wrapText="1"/>
    </xf>
    <xf numFmtId="170" fontId="15" fillId="3" borderId="2" xfId="2" applyNumberFormat="1" applyFont="1" applyFill="1" applyBorder="1" applyAlignment="1">
      <alignment vertical="center" wrapText="1"/>
    </xf>
    <xf numFmtId="0" fontId="15" fillId="3" borderId="1" xfId="0" applyFont="1" applyFill="1" applyBorder="1" applyAlignment="1">
      <alignment horizontal="left" vertical="center" wrapText="1"/>
    </xf>
    <xf numFmtId="168" fontId="2" fillId="3" borderId="12" xfId="2" applyNumberFormat="1" applyFont="1" applyFill="1" applyBorder="1" applyAlignment="1">
      <alignment horizontal="center" vertical="center" wrapText="1"/>
    </xf>
    <xf numFmtId="168" fontId="2" fillId="3" borderId="14" xfId="2" applyNumberFormat="1" applyFont="1" applyFill="1" applyBorder="1" applyAlignment="1">
      <alignment horizontal="center" vertical="center" wrapText="1"/>
    </xf>
    <xf numFmtId="168" fontId="2" fillId="3" borderId="15" xfId="2" applyNumberFormat="1" applyFont="1" applyFill="1" applyBorder="1" applyAlignment="1">
      <alignment horizontal="center" vertical="center" wrapText="1"/>
    </xf>
    <xf numFmtId="168" fontId="2" fillId="3" borderId="11" xfId="2" applyNumberFormat="1" applyFont="1" applyFill="1" applyBorder="1"/>
    <xf numFmtId="165" fontId="2" fillId="3" borderId="13" xfId="2" applyNumberFormat="1" applyFont="1" applyFill="1" applyBorder="1" applyAlignment="1">
      <alignment horizontal="center"/>
    </xf>
    <xf numFmtId="168" fontId="2" fillId="3" borderId="9" xfId="0" applyNumberFormat="1" applyFont="1" applyFill="1" applyBorder="1" applyAlignment="1">
      <alignment horizontal="right" indent="5"/>
    </xf>
    <xf numFmtId="168" fontId="2" fillId="3" borderId="1" xfId="2" applyNumberFormat="1" applyFont="1" applyFill="1" applyBorder="1"/>
    <xf numFmtId="165" fontId="2" fillId="3" borderId="0" xfId="2" applyNumberFormat="1" applyFont="1" applyFill="1" applyBorder="1" applyAlignment="1">
      <alignment horizontal="center"/>
    </xf>
    <xf numFmtId="168" fontId="2" fillId="3" borderId="2" xfId="0" applyNumberFormat="1" applyFont="1" applyFill="1" applyBorder="1" applyAlignment="1">
      <alignment horizontal="right" indent="5"/>
    </xf>
    <xf numFmtId="168" fontId="2" fillId="3" borderId="12" xfId="2" applyNumberFormat="1" applyFont="1" applyFill="1" applyBorder="1"/>
    <xf numFmtId="165" fontId="2" fillId="3" borderId="14" xfId="2" applyNumberFormat="1" applyFont="1" applyFill="1" applyBorder="1" applyAlignment="1">
      <alignment horizontal="center"/>
    </xf>
    <xf numFmtId="168" fontId="2" fillId="3" borderId="15" xfId="0" applyNumberFormat="1" applyFont="1" applyFill="1" applyBorder="1" applyAlignment="1">
      <alignment horizontal="right" indent="5"/>
    </xf>
    <xf numFmtId="0" fontId="31" fillId="3" borderId="12" xfId="0" applyFont="1" applyFill="1" applyBorder="1" applyAlignment="1">
      <alignment horizontal="center"/>
    </xf>
    <xf numFmtId="0" fontId="31" fillId="3" borderId="14" xfId="0" applyFont="1" applyFill="1" applyBorder="1" applyAlignment="1">
      <alignment horizontal="center"/>
    </xf>
    <xf numFmtId="0" fontId="31" fillId="3" borderId="15" xfId="0" applyFont="1" applyFill="1" applyBorder="1" applyAlignment="1">
      <alignment horizontal="center"/>
    </xf>
    <xf numFmtId="0" fontId="31" fillId="3" borderId="1" xfId="0" applyFont="1" applyFill="1" applyBorder="1" applyAlignment="1">
      <alignment horizontal="center"/>
    </xf>
    <xf numFmtId="0" fontId="31" fillId="3" borderId="0" xfId="0" applyFont="1" applyFill="1" applyBorder="1" applyAlignment="1">
      <alignment horizontal="center"/>
    </xf>
    <xf numFmtId="0" fontId="31" fillId="3" borderId="2" xfId="0" applyFont="1" applyFill="1" applyBorder="1" applyAlignment="1">
      <alignment horizontal="center"/>
    </xf>
    <xf numFmtId="170" fontId="31" fillId="3" borderId="11" xfId="2" applyNumberFormat="1" applyFont="1" applyFill="1" applyBorder="1" applyAlignment="1">
      <alignment horizontal="right" indent="1"/>
    </xf>
    <xf numFmtId="165" fontId="31" fillId="3" borderId="13" xfId="0" applyNumberFormat="1" applyFont="1" applyFill="1" applyBorder="1" applyAlignment="1">
      <alignment horizontal="right" indent="1"/>
    </xf>
    <xf numFmtId="0" fontId="31" fillId="3" borderId="11" xfId="0" applyFont="1" applyFill="1" applyBorder="1" applyAlignment="1">
      <alignment horizontal="right" indent="1"/>
    </xf>
    <xf numFmtId="0" fontId="31" fillId="3" borderId="0" xfId="0" applyFont="1" applyFill="1" applyBorder="1" applyAlignment="1">
      <alignment horizontal="right" indent="1"/>
    </xf>
    <xf numFmtId="165" fontId="31" fillId="3" borderId="0" xfId="0" applyNumberFormat="1" applyFont="1" applyFill="1" applyBorder="1" applyAlignment="1">
      <alignment horizontal="right" indent="1"/>
    </xf>
    <xf numFmtId="170" fontId="31" fillId="3" borderId="1" xfId="2" applyNumberFormat="1" applyFont="1" applyFill="1" applyBorder="1" applyAlignment="1">
      <alignment horizontal="right" indent="1"/>
    </xf>
    <xf numFmtId="0" fontId="31" fillId="3" borderId="1" xfId="0" applyFont="1" applyFill="1" applyBorder="1" applyAlignment="1">
      <alignment horizontal="right" indent="1"/>
    </xf>
    <xf numFmtId="170" fontId="31" fillId="3" borderId="2" xfId="2" applyNumberFormat="1" applyFont="1" applyFill="1" applyBorder="1" applyAlignment="1">
      <alignment horizontal="right" indent="1"/>
    </xf>
    <xf numFmtId="170" fontId="31" fillId="3" borderId="12" xfId="2" applyNumberFormat="1" applyFont="1" applyFill="1" applyBorder="1" applyAlignment="1">
      <alignment horizontal="right" indent="1"/>
    </xf>
    <xf numFmtId="165" fontId="31" fillId="3" borderId="14" xfId="0" applyNumberFormat="1" applyFont="1" applyFill="1" applyBorder="1" applyAlignment="1">
      <alignment horizontal="right" indent="1"/>
    </xf>
    <xf numFmtId="165" fontId="31" fillId="3" borderId="15" xfId="0" applyNumberFormat="1" applyFont="1" applyFill="1" applyBorder="1" applyAlignment="1">
      <alignment horizontal="right" indent="1"/>
    </xf>
    <xf numFmtId="0" fontId="31" fillId="3" borderId="12" xfId="0" applyFont="1" applyFill="1" applyBorder="1" applyAlignment="1">
      <alignment horizontal="right" indent="1"/>
    </xf>
    <xf numFmtId="0" fontId="31" fillId="3" borderId="14" xfId="0" applyFont="1" applyFill="1" applyBorder="1" applyAlignment="1">
      <alignment horizontal="right" indent="1"/>
    </xf>
    <xf numFmtId="168" fontId="15" fillId="3" borderId="14" xfId="4" applyNumberFormat="1" applyFont="1" applyFill="1" applyBorder="1" applyAlignment="1">
      <alignment horizontal="center" vertical="center" wrapText="1"/>
    </xf>
    <xf numFmtId="168" fontId="15" fillId="3" borderId="15" xfId="4" applyNumberFormat="1" applyFont="1" applyFill="1" applyBorder="1" applyAlignment="1">
      <alignment horizontal="center" vertical="center" wrapText="1"/>
    </xf>
    <xf numFmtId="168" fontId="15" fillId="3" borderId="0" xfId="4" applyNumberFormat="1" applyFont="1" applyFill="1" applyAlignment="1">
      <alignment horizontal="center" vertical="center"/>
    </xf>
    <xf numFmtId="0" fontId="15" fillId="3" borderId="0" xfId="0" applyFont="1" applyFill="1" applyAlignment="1">
      <alignment vertical="center"/>
    </xf>
    <xf numFmtId="0" fontId="14" fillId="3" borderId="0" xfId="0" applyFont="1" applyFill="1" applyBorder="1"/>
    <xf numFmtId="168" fontId="14" fillId="3" borderId="0" xfId="4" applyNumberFormat="1" applyFont="1" applyFill="1" applyBorder="1" applyAlignment="1">
      <alignment horizontal="right" wrapText="1"/>
    </xf>
    <xf numFmtId="168" fontId="15" fillId="3" borderId="0" xfId="0" applyNumberFormat="1" applyFont="1" applyFill="1"/>
    <xf numFmtId="0" fontId="37" fillId="3" borderId="0" xfId="0" applyFont="1" applyFill="1"/>
    <xf numFmtId="168" fontId="37" fillId="3" borderId="0" xfId="0" applyNumberFormat="1" applyFont="1" applyFill="1"/>
    <xf numFmtId="0" fontId="37" fillId="3" borderId="0" xfId="0" applyFont="1" applyFill="1" applyAlignment="1">
      <alignment wrapText="1"/>
    </xf>
    <xf numFmtId="0" fontId="0" fillId="3" borderId="0" xfId="0" applyFill="1"/>
    <xf numFmtId="0" fontId="14" fillId="2" borderId="1" xfId="0" applyFont="1" applyFill="1" applyBorder="1" applyAlignment="1">
      <alignment horizontal="left" vertical="center" wrapText="1"/>
    </xf>
    <xf numFmtId="170" fontId="14" fillId="2" borderId="0" xfId="2" applyNumberFormat="1" applyFont="1" applyFill="1" applyBorder="1" applyAlignment="1">
      <alignment vertical="center" wrapText="1"/>
    </xf>
    <xf numFmtId="170" fontId="14" fillId="2" borderId="2" xfId="2" applyNumberFormat="1" applyFont="1" applyFill="1" applyBorder="1" applyAlignment="1">
      <alignment vertical="center" wrapText="1"/>
    </xf>
    <xf numFmtId="0" fontId="14" fillId="2" borderId="12" xfId="0" applyFont="1" applyFill="1" applyBorder="1" applyAlignment="1">
      <alignment vertical="center" wrapText="1"/>
    </xf>
    <xf numFmtId="170" fontId="14" fillId="2" borderId="14" xfId="2" applyNumberFormat="1" applyFont="1" applyFill="1" applyBorder="1" applyAlignment="1">
      <alignment vertical="center" wrapText="1"/>
    </xf>
    <xf numFmtId="170" fontId="14" fillId="2" borderId="14" xfId="2" applyNumberFormat="1" applyFont="1" applyFill="1" applyBorder="1" applyAlignment="1">
      <alignment vertical="center"/>
    </xf>
    <xf numFmtId="170" fontId="14" fillId="2" borderId="15" xfId="2" applyNumberFormat="1" applyFont="1" applyFill="1" applyBorder="1" applyAlignment="1">
      <alignment vertical="center" wrapText="1"/>
    </xf>
    <xf numFmtId="0" fontId="9" fillId="0" borderId="0" xfId="1" applyFill="1" applyAlignment="1" applyProtection="1">
      <alignment horizontal="right"/>
    </xf>
    <xf numFmtId="0" fontId="9" fillId="0" borderId="0" xfId="1" applyFont="1" applyFill="1" applyAlignment="1" applyProtection="1">
      <alignment horizontal="right"/>
    </xf>
    <xf numFmtId="0" fontId="9" fillId="0" borderId="0" xfId="1" applyFill="1" applyAlignment="1" applyProtection="1">
      <alignment horizontal="right" vertical="center"/>
    </xf>
    <xf numFmtId="0" fontId="1" fillId="0" borderId="0" xfId="0" applyFont="1" applyAlignment="1">
      <alignment horizontal="left" wrapText="1"/>
    </xf>
    <xf numFmtId="0" fontId="1" fillId="2" borderId="0" xfId="0" applyFont="1" applyFill="1" applyAlignment="1">
      <alignment horizontal="left" wrapText="1"/>
    </xf>
    <xf numFmtId="0" fontId="1" fillId="0" borderId="0" xfId="0" applyFont="1" applyFill="1" applyAlignment="1">
      <alignment horizontal="left" wrapText="1"/>
    </xf>
    <xf numFmtId="0" fontId="0" fillId="0" borderId="0" xfId="0" applyFill="1"/>
    <xf numFmtId="0" fontId="3" fillId="0" borderId="0" xfId="0" applyFont="1" applyFill="1" applyBorder="1" applyAlignment="1">
      <alignment horizontal="left" wrapText="1"/>
    </xf>
    <xf numFmtId="3" fontId="3" fillId="2" borderId="21" xfId="2" applyNumberFormat="1" applyFont="1" applyFill="1" applyBorder="1" applyAlignment="1">
      <alignment horizontal="right" vertical="center" indent="1"/>
    </xf>
    <xf numFmtId="3" fontId="3" fillId="2" borderId="22" xfId="2" applyNumberFormat="1" applyFont="1" applyFill="1" applyBorder="1" applyAlignment="1">
      <alignment horizontal="right" vertical="center" indent="1"/>
    </xf>
    <xf numFmtId="3" fontId="3" fillId="2" borderId="23" xfId="2" applyNumberFormat="1" applyFont="1" applyFill="1" applyBorder="1" applyAlignment="1">
      <alignment horizontal="right" vertical="center" indent="1"/>
    </xf>
    <xf numFmtId="0" fontId="1" fillId="3" borderId="0" xfId="0" applyFont="1" applyFill="1"/>
    <xf numFmtId="0" fontId="1" fillId="3" borderId="0" xfId="0" applyFont="1" applyFill="1" applyAlignment="1">
      <alignment horizontal="center"/>
    </xf>
    <xf numFmtId="0" fontId="40" fillId="3" borderId="0" xfId="0" applyFont="1" applyFill="1"/>
    <xf numFmtId="0" fontId="7" fillId="3" borderId="0" xfId="0" applyFont="1" applyFill="1" applyAlignment="1">
      <alignment horizontal="left"/>
    </xf>
    <xf numFmtId="168" fontId="7" fillId="3" borderId="0" xfId="2" applyNumberFormat="1" applyFont="1" applyFill="1" applyAlignment="1">
      <alignment horizontal="center"/>
    </xf>
    <xf numFmtId="169" fontId="7" fillId="3" borderId="0" xfId="0" applyNumberFormat="1" applyFont="1" applyFill="1" applyAlignment="1">
      <alignment horizontal="center"/>
    </xf>
    <xf numFmtId="0" fontId="7" fillId="3" borderId="0" xfId="0" applyFont="1" applyFill="1" applyBorder="1"/>
    <xf numFmtId="0" fontId="4" fillId="3" borderId="0" xfId="0" applyFont="1" applyFill="1" applyBorder="1" applyAlignment="1">
      <alignment horizontal="center"/>
    </xf>
    <xf numFmtId="168" fontId="4" fillId="3" borderId="0" xfId="2" applyNumberFormat="1" applyFont="1" applyFill="1" applyBorder="1" applyAlignment="1">
      <alignment horizontal="center"/>
    </xf>
    <xf numFmtId="169" fontId="4" fillId="3" borderId="0" xfId="0" applyNumberFormat="1" applyFont="1" applyFill="1" applyBorder="1" applyAlignment="1">
      <alignment horizontal="center"/>
    </xf>
    <xf numFmtId="0" fontId="4" fillId="3" borderId="0" xfId="0" applyFont="1" applyFill="1" applyAlignment="1">
      <alignment horizontal="center"/>
    </xf>
    <xf numFmtId="0" fontId="2" fillId="3" borderId="0" xfId="0" applyFont="1" applyFill="1" applyBorder="1"/>
    <xf numFmtId="49" fontId="2" fillId="3" borderId="0" xfId="0" applyNumberFormat="1" applyFont="1" applyFill="1" applyAlignment="1">
      <alignment horizontal="left"/>
    </xf>
    <xf numFmtId="49" fontId="2" fillId="3" borderId="0" xfId="0" applyNumberFormat="1" applyFont="1" applyFill="1" applyAlignment="1">
      <alignment horizontal="center"/>
    </xf>
    <xf numFmtId="168" fontId="2" fillId="3" borderId="0" xfId="2" applyNumberFormat="1" applyFont="1" applyFill="1" applyAlignment="1">
      <alignment horizontal="center"/>
    </xf>
    <xf numFmtId="169" fontId="2" fillId="3" borderId="0" xfId="0" applyNumberFormat="1" applyFont="1" applyFill="1" applyAlignment="1">
      <alignment horizontal="center"/>
    </xf>
    <xf numFmtId="0" fontId="4" fillId="3" borderId="0" xfId="0" applyFont="1" applyFill="1" applyBorder="1" applyAlignment="1">
      <alignment horizontal="left"/>
    </xf>
    <xf numFmtId="168" fontId="2" fillId="3" borderId="12" xfId="2" applyNumberFormat="1" applyFont="1" applyFill="1" applyBorder="1" applyAlignment="1">
      <alignment horizontal="center"/>
    </xf>
    <xf numFmtId="168" fontId="4" fillId="3" borderId="0" xfId="0" applyNumberFormat="1" applyFont="1" applyFill="1" applyAlignment="1">
      <alignment horizontal="center"/>
    </xf>
    <xf numFmtId="168" fontId="31" fillId="3" borderId="12" xfId="2" applyNumberFormat="1" applyFont="1" applyFill="1" applyBorder="1" applyAlignment="1">
      <alignment horizontal="right" indent="1"/>
    </xf>
    <xf numFmtId="168" fontId="31" fillId="3" borderId="14" xfId="2" applyNumberFormat="1" applyFont="1" applyFill="1" applyBorder="1" applyAlignment="1">
      <alignment horizontal="right" indent="1"/>
    </xf>
    <xf numFmtId="49" fontId="36" fillId="3" borderId="0" xfId="9" applyNumberFormat="1" applyFont="1" applyFill="1" applyBorder="1"/>
    <xf numFmtId="0" fontId="2" fillId="3" borderId="0" xfId="0" applyFont="1" applyFill="1" applyBorder="1" applyAlignment="1">
      <alignment horizontal="center"/>
    </xf>
    <xf numFmtId="0" fontId="5" fillId="3" borderId="0" xfId="0" applyFont="1" applyFill="1"/>
    <xf numFmtId="168" fontId="4" fillId="3" borderId="0" xfId="2" applyNumberFormat="1" applyFont="1" applyFill="1" applyBorder="1" applyAlignment="1">
      <alignment horizontal="left"/>
    </xf>
    <xf numFmtId="168" fontId="2" fillId="3" borderId="0" xfId="2" applyNumberFormat="1" applyFont="1" applyFill="1" applyBorder="1" applyAlignment="1">
      <alignment horizontal="center"/>
    </xf>
    <xf numFmtId="170" fontId="2" fillId="3" borderId="0" xfId="0" applyNumberFormat="1" applyFont="1" applyFill="1" applyBorder="1"/>
    <xf numFmtId="0" fontId="3" fillId="3" borderId="0" xfId="0" applyFont="1" applyFill="1"/>
    <xf numFmtId="168" fontId="3" fillId="3" borderId="0" xfId="2" applyNumberFormat="1" applyFont="1" applyFill="1"/>
    <xf numFmtId="171" fontId="3" fillId="3" borderId="0" xfId="2" applyNumberFormat="1" applyFont="1" applyFill="1" applyAlignment="1">
      <alignment horizontal="center"/>
    </xf>
    <xf numFmtId="0" fontId="12" fillId="3" borderId="0" xfId="0" applyFont="1" applyFill="1"/>
    <xf numFmtId="0" fontId="4" fillId="3" borderId="0" xfId="0" applyFont="1" applyFill="1"/>
    <xf numFmtId="168" fontId="4" fillId="3" borderId="0" xfId="2" applyNumberFormat="1" applyFont="1" applyFill="1"/>
    <xf numFmtId="0" fontId="13" fillId="3" borderId="0" xfId="0" applyFont="1" applyFill="1"/>
    <xf numFmtId="168" fontId="7" fillId="3" borderId="0" xfId="2" applyNumberFormat="1" applyFont="1" applyFill="1"/>
    <xf numFmtId="168" fontId="2" fillId="3" borderId="0" xfId="2" applyNumberFormat="1" applyFont="1" applyFill="1"/>
    <xf numFmtId="0" fontId="5" fillId="3" borderId="0" xfId="0" applyFont="1" applyFill="1" applyAlignment="1">
      <alignment horizontal="right"/>
    </xf>
    <xf numFmtId="168" fontId="2" fillId="3" borderId="0" xfId="2" applyNumberFormat="1" applyFont="1" applyFill="1" applyBorder="1" applyAlignment="1">
      <alignment horizontal="center" vertical="center" wrapText="1"/>
    </xf>
    <xf numFmtId="168" fontId="2" fillId="3" borderId="0" xfId="0" applyNumberFormat="1" applyFont="1" applyFill="1" applyBorder="1" applyAlignment="1">
      <alignment horizontal="center"/>
    </xf>
    <xf numFmtId="0" fontId="3" fillId="3" borderId="0" xfId="0" applyFont="1" applyFill="1" applyBorder="1" applyAlignment="1">
      <alignment horizontal="center" vertical="center"/>
    </xf>
    <xf numFmtId="0" fontId="2" fillId="3" borderId="0" xfId="0" applyFont="1" applyFill="1" applyBorder="1" applyAlignment="1">
      <alignment horizontal="left"/>
    </xf>
    <xf numFmtId="0" fontId="1" fillId="3" borderId="29" xfId="0" applyFont="1" applyFill="1" applyBorder="1"/>
    <xf numFmtId="168" fontId="2" fillId="3" borderId="1" xfId="2" applyNumberFormat="1" applyFont="1" applyFill="1" applyBorder="1" applyAlignment="1">
      <alignment horizontal="center" vertical="center" wrapText="1"/>
    </xf>
    <xf numFmtId="168" fontId="2" fillId="3" borderId="2" xfId="2" applyNumberFormat="1" applyFont="1" applyFill="1" applyBorder="1" applyAlignment="1">
      <alignment horizontal="center" vertical="center" wrapText="1"/>
    </xf>
    <xf numFmtId="0" fontId="3" fillId="2" borderId="12" xfId="0" applyFont="1" applyFill="1" applyBorder="1" applyAlignment="1">
      <alignment vertical="center"/>
    </xf>
    <xf numFmtId="168" fontId="3" fillId="2" borderId="12" xfId="2" applyNumberFormat="1" applyFont="1" applyFill="1" applyBorder="1" applyAlignment="1">
      <alignment vertical="center"/>
    </xf>
    <xf numFmtId="1" fontId="3" fillId="2" borderId="14" xfId="2" applyNumberFormat="1" applyFont="1" applyFill="1" applyBorder="1" applyAlignment="1">
      <alignment horizontal="center" vertical="center"/>
    </xf>
    <xf numFmtId="0" fontId="3" fillId="2" borderId="15" xfId="0" applyFont="1" applyFill="1" applyBorder="1" applyAlignment="1">
      <alignment horizontal="center" vertical="center"/>
    </xf>
    <xf numFmtId="0" fontId="1" fillId="3" borderId="1" xfId="0" applyFont="1" applyFill="1" applyBorder="1"/>
    <xf numFmtId="0" fontId="2" fillId="3" borderId="12" xfId="0" applyFont="1" applyFill="1" applyBorder="1"/>
    <xf numFmtId="0" fontId="3" fillId="3" borderId="13" xfId="0" applyFont="1" applyFill="1" applyBorder="1" applyAlignment="1">
      <alignment horizontal="center" vertical="center" wrapText="1"/>
    </xf>
    <xf numFmtId="0" fontId="3" fillId="3" borderId="1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3" borderId="17"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3" borderId="19" xfId="0" applyFont="1" applyFill="1" applyBorder="1" applyAlignment="1">
      <alignment horizontal="center" vertical="center" wrapText="1"/>
    </xf>
    <xf numFmtId="0" fontId="3" fillId="3" borderId="26" xfId="0" applyFont="1" applyFill="1" applyBorder="1" applyAlignment="1">
      <alignment horizontal="center" vertical="center" wrapText="1"/>
    </xf>
    <xf numFmtId="0" fontId="3" fillId="3" borderId="27"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3" borderId="0"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23" fillId="3" borderId="5" xfId="0" applyFont="1" applyFill="1" applyBorder="1" applyAlignment="1">
      <alignment horizontal="center" vertical="center" wrapText="1"/>
    </xf>
    <xf numFmtId="0" fontId="23" fillId="3" borderId="16" xfId="0" applyFont="1" applyFill="1" applyBorder="1" applyAlignment="1">
      <alignment horizontal="center" vertical="center" wrapText="1"/>
    </xf>
    <xf numFmtId="0" fontId="34" fillId="3" borderId="3" xfId="0" applyFont="1" applyFill="1" applyBorder="1" applyAlignment="1">
      <alignment horizontal="center" vertical="center"/>
    </xf>
    <xf numFmtId="0" fontId="34" fillId="3" borderId="11" xfId="0" applyFont="1" applyFill="1" applyBorder="1" applyAlignment="1">
      <alignment horizontal="center" vertical="center"/>
    </xf>
    <xf numFmtId="0" fontId="34" fillId="3" borderId="13" xfId="0" applyFont="1" applyFill="1" applyBorder="1" applyAlignment="1">
      <alignment horizontal="center" vertical="center"/>
    </xf>
    <xf numFmtId="0" fontId="34" fillId="3" borderId="9" xfId="0" applyFont="1" applyFill="1" applyBorder="1" applyAlignment="1">
      <alignment horizontal="center" vertical="center"/>
    </xf>
    <xf numFmtId="0" fontId="3" fillId="3" borderId="12"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3" fillId="3" borderId="16" xfId="0" applyFont="1" applyFill="1" applyBorder="1" applyAlignment="1">
      <alignment horizontal="center" vertical="center" wrapText="1"/>
    </xf>
    <xf numFmtId="0" fontId="3" fillId="3" borderId="11" xfId="0" applyFont="1" applyFill="1" applyBorder="1" applyAlignment="1">
      <alignment horizontal="center"/>
    </xf>
    <xf numFmtId="0" fontId="3" fillId="3" borderId="13" xfId="0" applyFont="1" applyFill="1" applyBorder="1" applyAlignment="1">
      <alignment horizontal="center"/>
    </xf>
    <xf numFmtId="0" fontId="3" fillId="3" borderId="9" xfId="0" applyFont="1" applyFill="1" applyBorder="1" applyAlignment="1">
      <alignment horizontal="center"/>
    </xf>
    <xf numFmtId="0" fontId="31" fillId="3" borderId="13" xfId="0" applyFont="1" applyFill="1" applyBorder="1" applyAlignment="1">
      <alignment horizontal="left" vertical="center" wrapText="1"/>
    </xf>
    <xf numFmtId="0" fontId="2" fillId="3" borderId="0" xfId="0" applyFont="1" applyFill="1" applyAlignment="1">
      <alignment horizontal="left" wrapText="1"/>
    </xf>
    <xf numFmtId="0" fontId="34" fillId="3" borderId="0" xfId="0" applyFont="1" applyFill="1" applyBorder="1" applyAlignment="1">
      <alignment horizontal="center"/>
    </xf>
    <xf numFmtId="0" fontId="34" fillId="3" borderId="2" xfId="0" applyFont="1" applyFill="1" applyBorder="1" applyAlignment="1">
      <alignment horizontal="center"/>
    </xf>
    <xf numFmtId="0" fontId="3" fillId="3" borderId="6" xfId="0" applyFont="1" applyFill="1" applyBorder="1" applyAlignment="1">
      <alignment horizontal="center" vertical="center" wrapText="1"/>
    </xf>
    <xf numFmtId="0" fontId="34" fillId="3" borderId="11" xfId="0" applyFont="1" applyFill="1" applyBorder="1" applyAlignment="1">
      <alignment horizontal="center"/>
    </xf>
    <xf numFmtId="0" fontId="34" fillId="3" borderId="13" xfId="0" applyFont="1" applyFill="1" applyBorder="1" applyAlignment="1">
      <alignment horizontal="center"/>
    </xf>
    <xf numFmtId="0" fontId="34" fillId="3" borderId="9" xfId="0" applyFont="1" applyFill="1" applyBorder="1" applyAlignment="1">
      <alignment horizontal="center"/>
    </xf>
    <xf numFmtId="0" fontId="34" fillId="3" borderId="1" xfId="0" applyFont="1" applyFill="1" applyBorder="1" applyAlignment="1">
      <alignment horizontal="center"/>
    </xf>
    <xf numFmtId="0" fontId="3" fillId="3" borderId="5" xfId="0" applyFont="1" applyFill="1" applyBorder="1" applyAlignment="1">
      <alignment horizontal="center"/>
    </xf>
    <xf numFmtId="0" fontId="17" fillId="0" borderId="0" xfId="0" applyFont="1" applyFill="1" applyBorder="1" applyAlignment="1">
      <alignment horizontal="left" vertical="center" wrapText="1"/>
    </xf>
    <xf numFmtId="0" fontId="14" fillId="3" borderId="11" xfId="0" applyFont="1" applyFill="1" applyBorder="1" applyAlignment="1">
      <alignment horizontal="center" vertical="center" wrapText="1"/>
    </xf>
    <xf numFmtId="0" fontId="14" fillId="3" borderId="12" xfId="0" applyFont="1" applyFill="1" applyBorder="1" applyAlignment="1">
      <alignment horizontal="center" vertical="center" wrapText="1"/>
    </xf>
    <xf numFmtId="0" fontId="14" fillId="3" borderId="13" xfId="0" applyFont="1" applyFill="1" applyBorder="1" applyAlignment="1">
      <alignment horizontal="center" vertical="center"/>
    </xf>
    <xf numFmtId="0" fontId="3" fillId="3" borderId="13" xfId="0" applyFont="1" applyFill="1" applyBorder="1" applyAlignment="1">
      <alignment horizontal="center" vertical="center"/>
    </xf>
    <xf numFmtId="168" fontId="14" fillId="3" borderId="13" xfId="4" applyNumberFormat="1" applyFont="1" applyFill="1" applyBorder="1" applyAlignment="1">
      <alignment horizontal="center" vertical="center" wrapText="1"/>
    </xf>
    <xf numFmtId="168" fontId="14" fillId="3" borderId="9" xfId="4" applyNumberFormat="1" applyFont="1" applyFill="1" applyBorder="1" applyAlignment="1">
      <alignment horizontal="center" vertical="center" wrapText="1"/>
    </xf>
  </cellXfs>
  <cellStyles count="10">
    <cellStyle name="Lien hypertexte" xfId="1" builtinId="8"/>
    <cellStyle name="Milliers" xfId="2" builtinId="3"/>
    <cellStyle name="Milliers 2" xfId="3"/>
    <cellStyle name="Milliers_Les hébergements touristiques en France d'Outre-mer au 01-01-2010" xfId="4"/>
    <cellStyle name="Normal" xfId="0" builtinId="0"/>
    <cellStyle name="Normal 2" xfId="5"/>
    <cellStyle name="Normal 2 2" xfId="6"/>
    <cellStyle name="Normal 3" xfId="7"/>
    <cellStyle name="Normal 4" xfId="8"/>
    <cellStyle name="Normal_P78-79-80-81 La répartition des voyages et nuitées personnels en France  par région réceptrice (P 78-79-80-81 tableaux et cartes)"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161925</xdr:colOff>
      <xdr:row>0</xdr:row>
      <xdr:rowOff>133350</xdr:rowOff>
    </xdr:from>
    <xdr:to>
      <xdr:col>17</xdr:col>
      <xdr:colOff>284846</xdr:colOff>
      <xdr:row>35</xdr:row>
      <xdr:rowOff>65777</xdr:rowOff>
    </xdr:to>
    <xdr:pic>
      <xdr:nvPicPr>
        <xdr:cNvPr id="2" name="Image 1"/>
        <xdr:cNvPicPr>
          <a:picLocks noChangeAspect="1"/>
        </xdr:cNvPicPr>
      </xdr:nvPicPr>
      <xdr:blipFill>
        <a:blip xmlns:r="http://schemas.openxmlformats.org/officeDocument/2006/relationships" r:embed="rId1"/>
        <a:stretch>
          <a:fillRect/>
        </a:stretch>
      </xdr:blipFill>
      <xdr:spPr>
        <a:xfrm>
          <a:off x="6905625" y="133350"/>
          <a:ext cx="7238096" cy="7190477"/>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entreprises.gouv.fr/etudes-et-statistiques/memento-du-tourisme-edition-2016"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54"/>
  <sheetViews>
    <sheetView tabSelected="1" zoomScale="110" zoomScaleNormal="110" workbookViewId="0"/>
  </sheetViews>
  <sheetFormatPr baseColWidth="10" defaultRowHeight="12.75" x14ac:dyDescent="0.2"/>
  <cols>
    <col min="1" max="1" width="103.140625" customWidth="1"/>
    <col min="2" max="2" width="7.140625" customWidth="1"/>
  </cols>
  <sheetData>
    <row r="1" spans="1:3" ht="15.75" x14ac:dyDescent="0.25">
      <c r="A1" s="52" t="s">
        <v>103</v>
      </c>
    </row>
    <row r="2" spans="1:3" x14ac:dyDescent="0.2">
      <c r="A2" s="89"/>
      <c r="C2" s="31" t="s">
        <v>78</v>
      </c>
    </row>
    <row r="3" spans="1:3" ht="15.75" x14ac:dyDescent="0.25">
      <c r="A3" s="52" t="s">
        <v>70</v>
      </c>
    </row>
    <row r="4" spans="1:3" ht="15.75" x14ac:dyDescent="0.25">
      <c r="A4" s="52"/>
    </row>
    <row r="6" spans="1:3" x14ac:dyDescent="0.2">
      <c r="A6" s="23" t="s">
        <v>34</v>
      </c>
    </row>
    <row r="7" spans="1:3" ht="12.75" customHeight="1" x14ac:dyDescent="0.2">
      <c r="C7" s="89"/>
    </row>
    <row r="8" spans="1:3" ht="15" customHeight="1" x14ac:dyDescent="0.2">
      <c r="A8" s="31" t="s">
        <v>102</v>
      </c>
    </row>
    <row r="9" spans="1:3" ht="15" customHeight="1" x14ac:dyDescent="0.2">
      <c r="A9" s="31" t="s">
        <v>58</v>
      </c>
    </row>
    <row r="10" spans="1:3" ht="15" customHeight="1" x14ac:dyDescent="0.25">
      <c r="A10" s="31" t="s">
        <v>14</v>
      </c>
      <c r="C10" s="52"/>
    </row>
    <row r="11" spans="1:3" ht="15" customHeight="1" x14ac:dyDescent="0.25">
      <c r="A11" s="31" t="s">
        <v>16</v>
      </c>
      <c r="C11" s="52"/>
    </row>
    <row r="12" spans="1:3" ht="15" customHeight="1" x14ac:dyDescent="0.2">
      <c r="A12" s="31" t="s">
        <v>17</v>
      </c>
    </row>
    <row r="13" spans="1:3" ht="15" customHeight="1" x14ac:dyDescent="0.2">
      <c r="A13" s="31" t="s">
        <v>36</v>
      </c>
    </row>
    <row r="14" spans="1:3" ht="15" customHeight="1" x14ac:dyDescent="0.2">
      <c r="A14" s="31" t="s">
        <v>18</v>
      </c>
    </row>
    <row r="15" spans="1:3" ht="15" customHeight="1" x14ac:dyDescent="0.2">
      <c r="A15" s="31" t="s">
        <v>35</v>
      </c>
    </row>
    <row r="16" spans="1:3" ht="15" customHeight="1" x14ac:dyDescent="0.2">
      <c r="A16" s="31" t="s">
        <v>22</v>
      </c>
    </row>
    <row r="17" spans="1:3" ht="15" customHeight="1" x14ac:dyDescent="0.2">
      <c r="A17" s="31" t="s">
        <v>59</v>
      </c>
    </row>
    <row r="18" spans="1:3" ht="19.5" customHeight="1" x14ac:dyDescent="0.2"/>
    <row r="19" spans="1:3" s="340" customFormat="1" x14ac:dyDescent="0.2">
      <c r="A19" s="341" t="s">
        <v>148</v>
      </c>
      <c r="C19" s="146"/>
    </row>
    <row r="20" spans="1:3" ht="25.5" x14ac:dyDescent="0.2">
      <c r="A20" s="337" t="s">
        <v>143</v>
      </c>
    </row>
    <row r="21" spans="1:3" x14ac:dyDescent="0.2">
      <c r="A21" s="337"/>
    </row>
    <row r="22" spans="1:3" x14ac:dyDescent="0.2">
      <c r="A22" s="99" t="s">
        <v>127</v>
      </c>
    </row>
    <row r="23" spans="1:3" ht="38.25" x14ac:dyDescent="0.2">
      <c r="A23" s="337" t="s">
        <v>128</v>
      </c>
    </row>
    <row r="24" spans="1:3" ht="63.75" x14ac:dyDescent="0.2">
      <c r="A24" s="337" t="s">
        <v>129</v>
      </c>
    </row>
    <row r="25" spans="1:3" ht="25.5" x14ac:dyDescent="0.2">
      <c r="A25" s="337" t="s">
        <v>130</v>
      </c>
    </row>
    <row r="26" spans="1:3" x14ac:dyDescent="0.2">
      <c r="A26" s="337"/>
    </row>
    <row r="27" spans="1:3" ht="38.25" x14ac:dyDescent="0.2">
      <c r="A27" s="337" t="s">
        <v>131</v>
      </c>
    </row>
    <row r="28" spans="1:3" ht="52.5" x14ac:dyDescent="0.2">
      <c r="A28" s="338" t="s">
        <v>132</v>
      </c>
    </row>
    <row r="29" spans="1:3" x14ac:dyDescent="0.2">
      <c r="A29" s="337"/>
    </row>
    <row r="30" spans="1:3" ht="63.75" x14ac:dyDescent="0.2">
      <c r="A30" s="337" t="s">
        <v>133</v>
      </c>
    </row>
    <row r="31" spans="1:3" x14ac:dyDescent="0.2">
      <c r="A31" s="99"/>
    </row>
    <row r="32" spans="1:3" ht="140.25" x14ac:dyDescent="0.2">
      <c r="A32" s="337" t="s">
        <v>144</v>
      </c>
    </row>
    <row r="33" spans="1:1" x14ac:dyDescent="0.2">
      <c r="A33" s="99"/>
    </row>
    <row r="34" spans="1:1" ht="63.75" x14ac:dyDescent="0.2">
      <c r="A34" s="337" t="s">
        <v>134</v>
      </c>
    </row>
    <row r="35" spans="1:1" x14ac:dyDescent="0.2">
      <c r="A35" s="99"/>
    </row>
    <row r="36" spans="1:1" ht="38.25" x14ac:dyDescent="0.2">
      <c r="A36" s="337" t="s">
        <v>135</v>
      </c>
    </row>
    <row r="37" spans="1:1" x14ac:dyDescent="0.2">
      <c r="A37" s="99"/>
    </row>
    <row r="38" spans="1:1" ht="51" x14ac:dyDescent="0.2">
      <c r="A38" s="337" t="s">
        <v>136</v>
      </c>
    </row>
    <row r="39" spans="1:1" x14ac:dyDescent="0.2">
      <c r="A39" s="99"/>
    </row>
    <row r="40" spans="1:1" ht="25.5" x14ac:dyDescent="0.2">
      <c r="A40" s="337" t="s">
        <v>145</v>
      </c>
    </row>
    <row r="41" spans="1:1" x14ac:dyDescent="0.2">
      <c r="A41" s="99"/>
    </row>
    <row r="42" spans="1:1" ht="51" x14ac:dyDescent="0.2">
      <c r="A42" s="99" t="s">
        <v>137</v>
      </c>
    </row>
    <row r="43" spans="1:1" x14ac:dyDescent="0.2">
      <c r="A43" s="99"/>
    </row>
    <row r="44" spans="1:1" ht="25.5" x14ac:dyDescent="0.2">
      <c r="A44" s="337" t="s">
        <v>146</v>
      </c>
    </row>
    <row r="45" spans="1:1" x14ac:dyDescent="0.2">
      <c r="A45" s="99"/>
    </row>
    <row r="46" spans="1:1" s="340" customFormat="1" ht="51" x14ac:dyDescent="0.2">
      <c r="A46" s="339" t="s">
        <v>138</v>
      </c>
    </row>
    <row r="47" spans="1:1" x14ac:dyDescent="0.2">
      <c r="A47" s="337"/>
    </row>
    <row r="48" spans="1:1" ht="25.5" x14ac:dyDescent="0.2">
      <c r="A48" s="337" t="s">
        <v>139</v>
      </c>
    </row>
    <row r="49" spans="1:1" x14ac:dyDescent="0.2">
      <c r="A49" s="337"/>
    </row>
    <row r="50" spans="1:1" ht="38.25" x14ac:dyDescent="0.2">
      <c r="A50" s="337" t="s">
        <v>147</v>
      </c>
    </row>
    <row r="51" spans="1:1" x14ac:dyDescent="0.2">
      <c r="A51" s="337"/>
    </row>
    <row r="52" spans="1:1" x14ac:dyDescent="0.2">
      <c r="A52" s="99" t="s">
        <v>140</v>
      </c>
    </row>
    <row r="53" spans="1:1" ht="38.25" x14ac:dyDescent="0.2">
      <c r="A53" s="337" t="s">
        <v>141</v>
      </c>
    </row>
    <row r="54" spans="1:1" ht="25.5" x14ac:dyDescent="0.2">
      <c r="A54" s="337" t="s">
        <v>142</v>
      </c>
    </row>
  </sheetData>
  <phoneticPr fontId="0" type="noConversion"/>
  <hyperlinks>
    <hyperlink ref="A8" location="'Étab. et lits'!A1" display="Nombre d'établissements et de lits touristiques en France métropolitaine au 1er janvier 2015"/>
    <hyperlink ref="A9" location="Hôtellerie!A1" display="Hôtellerie de tourisme"/>
    <hyperlink ref="A10" location="'Résidences '!A1" display="Résidences de tourisme et résidences hôtelières"/>
    <hyperlink ref="A11" location="'Campings '!A1" display="Campings"/>
    <hyperlink ref="A12" location="'Villages vac-Maisons fam. '!A1" display="Villages de vacances et maisons familiales"/>
    <hyperlink ref="A14" location="'Meublés classés tourisme '!A1" display="Meublés classés de tourisme"/>
    <hyperlink ref="A15" location="'Meublés label. - Ch.hôtes '!A1" display="Meublés labellisés de tourisme et chambres d'hôtes"/>
    <hyperlink ref="A13" location="'AJ-CIS-CS'!A1" display="Auberges de jeunesse, centres internationaux de séjours, centres sportifs"/>
    <hyperlink ref="A16" location="'résidences secondaires'!A1" display="Résidences secondaires"/>
    <hyperlink ref="A17" location="'Outre-mer '!A1" display="Les hébergements touristiques en France d'outre-mer"/>
    <hyperlink ref="C2" r:id="rId1"/>
  </hyperlinks>
  <pageMargins left="0.25" right="0.25" top="0.75" bottom="0.75" header="0.3" footer="0.3"/>
  <pageSetup paperSize="9" scale="86" orientation="portrait" r:id="rId2"/>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V51"/>
  <sheetViews>
    <sheetView zoomScaleNormal="100" workbookViewId="0">
      <selection activeCell="E26" sqref="E26"/>
    </sheetView>
  </sheetViews>
  <sheetFormatPr baseColWidth="10" defaultRowHeight="12.75" x14ac:dyDescent="0.2"/>
  <cols>
    <col min="1" max="1" width="35.28515625" style="27" bestFit="1" customWidth="1"/>
    <col min="2" max="2" width="17" style="27" customWidth="1"/>
    <col min="3" max="4" width="14.7109375" style="30" customWidth="1"/>
    <col min="5" max="5" width="17.7109375" style="379" customWidth="1"/>
    <col min="6" max="16384" width="11.42578125" style="27"/>
  </cols>
  <sheetData>
    <row r="1" spans="1:5" ht="15.75" x14ac:dyDescent="0.25">
      <c r="A1" s="47" t="s">
        <v>0</v>
      </c>
      <c r="D1" s="335" t="s">
        <v>37</v>
      </c>
    </row>
    <row r="2" spans="1:5" x14ac:dyDescent="0.2">
      <c r="A2" s="4" t="s">
        <v>23</v>
      </c>
      <c r="B2" s="2"/>
      <c r="C2" s="53"/>
      <c r="D2" s="53"/>
      <c r="E2" s="380"/>
    </row>
    <row r="3" spans="1:5" x14ac:dyDescent="0.2">
      <c r="A3" s="54"/>
      <c r="B3" s="2"/>
      <c r="C3" s="66"/>
      <c r="D3" s="9" t="s">
        <v>90</v>
      </c>
      <c r="E3" s="381"/>
    </row>
    <row r="4" spans="1:5" s="34" customFormat="1" ht="18" customHeight="1" x14ac:dyDescent="0.2">
      <c r="A4" s="407" t="s">
        <v>13</v>
      </c>
      <c r="B4" s="429" t="s">
        <v>22</v>
      </c>
      <c r="C4" s="429"/>
      <c r="D4" s="429"/>
      <c r="E4" s="367"/>
    </row>
    <row r="5" spans="1:5" s="34" customFormat="1" ht="18.75" customHeight="1" x14ac:dyDescent="0.2">
      <c r="A5" s="407"/>
      <c r="B5" s="285" t="s">
        <v>6</v>
      </c>
      <c r="C5" s="286" t="s">
        <v>3</v>
      </c>
      <c r="D5" s="287" t="s">
        <v>24</v>
      </c>
      <c r="E5" s="382"/>
    </row>
    <row r="6" spans="1:5" ht="15" customHeight="1" x14ac:dyDescent="0.2">
      <c r="A6" s="197" t="s">
        <v>80</v>
      </c>
      <c r="B6" s="288">
        <v>462865.5</v>
      </c>
      <c r="C6" s="289">
        <f t="shared" ref="C6:C19" si="0">B6/B$19*100</f>
        <v>15.444946775012076</v>
      </c>
      <c r="D6" s="290">
        <f t="shared" ref="D6:D18" si="1">RANK(B6,B$6:B$18)</f>
        <v>3</v>
      </c>
      <c r="E6" s="383"/>
    </row>
    <row r="7" spans="1:5" ht="15" customHeight="1" x14ac:dyDescent="0.2">
      <c r="A7" s="201" t="s">
        <v>81</v>
      </c>
      <c r="B7" s="291">
        <v>110021.4</v>
      </c>
      <c r="C7" s="292">
        <f t="shared" si="0"/>
        <v>3.6712061432798802</v>
      </c>
      <c r="D7" s="293">
        <f t="shared" si="1"/>
        <v>9</v>
      </c>
      <c r="E7" s="383"/>
    </row>
    <row r="8" spans="1:5" ht="15" customHeight="1" x14ac:dyDescent="0.2">
      <c r="A8" s="201" t="s">
        <v>8</v>
      </c>
      <c r="B8" s="291">
        <v>230639</v>
      </c>
      <c r="C8" s="292">
        <f t="shared" si="0"/>
        <v>7.6959874504408079</v>
      </c>
      <c r="D8" s="293">
        <f t="shared" si="1"/>
        <v>5</v>
      </c>
      <c r="E8" s="383"/>
    </row>
    <row r="9" spans="1:5" ht="15" customHeight="1" x14ac:dyDescent="0.2">
      <c r="A9" s="201" t="s">
        <v>82</v>
      </c>
      <c r="B9" s="291">
        <v>77365.08</v>
      </c>
      <c r="C9" s="292">
        <f t="shared" si="0"/>
        <v>2.5815264754978524</v>
      </c>
      <c r="D9" s="293">
        <f t="shared" si="1"/>
        <v>12</v>
      </c>
      <c r="E9" s="383"/>
    </row>
    <row r="10" spans="1:5" ht="15" customHeight="1" x14ac:dyDescent="0.2">
      <c r="A10" s="201" t="s">
        <v>9</v>
      </c>
      <c r="B10" s="291">
        <v>84232.43</v>
      </c>
      <c r="C10" s="292">
        <f t="shared" si="0"/>
        <v>2.8106769635670195</v>
      </c>
      <c r="D10" s="293">
        <f t="shared" si="1"/>
        <v>11</v>
      </c>
      <c r="E10" s="383"/>
    </row>
    <row r="11" spans="1:5" ht="15" customHeight="1" x14ac:dyDescent="0.2">
      <c r="A11" s="201" t="s">
        <v>83</v>
      </c>
      <c r="B11" s="291">
        <v>74709.66</v>
      </c>
      <c r="C11" s="292">
        <f t="shared" si="0"/>
        <v>2.492920129668875</v>
      </c>
      <c r="D11" s="293">
        <f t="shared" si="1"/>
        <v>13</v>
      </c>
      <c r="E11" s="383"/>
    </row>
    <row r="12" spans="1:5" ht="15" customHeight="1" x14ac:dyDescent="0.2">
      <c r="A12" s="201" t="s">
        <v>84</v>
      </c>
      <c r="B12" s="291">
        <v>90836.42</v>
      </c>
      <c r="C12" s="292">
        <f t="shared" si="0"/>
        <v>3.0310396262686297</v>
      </c>
      <c r="D12" s="293">
        <f t="shared" si="1"/>
        <v>10</v>
      </c>
      <c r="E12" s="383"/>
    </row>
    <row r="13" spans="1:5" ht="15" customHeight="1" x14ac:dyDescent="0.2">
      <c r="A13" s="201" t="s">
        <v>112</v>
      </c>
      <c r="B13" s="291">
        <v>125141.6</v>
      </c>
      <c r="C13" s="292">
        <f t="shared" si="0"/>
        <v>4.1757386353916015</v>
      </c>
      <c r="D13" s="293">
        <f t="shared" si="1"/>
        <v>8</v>
      </c>
      <c r="E13" s="383"/>
    </row>
    <row r="14" spans="1:5" ht="15" customHeight="1" x14ac:dyDescent="0.2">
      <c r="A14" s="201" t="s">
        <v>85</v>
      </c>
      <c r="B14" s="291">
        <v>163797.70000000001</v>
      </c>
      <c r="C14" s="292">
        <f t="shared" si="0"/>
        <v>5.4656196203203642</v>
      </c>
      <c r="D14" s="293">
        <f t="shared" si="1"/>
        <v>7</v>
      </c>
      <c r="E14" s="383"/>
    </row>
    <row r="15" spans="1:5" ht="15" customHeight="1" x14ac:dyDescent="0.2">
      <c r="A15" s="201" t="s">
        <v>106</v>
      </c>
      <c r="B15" s="291">
        <v>380543.9</v>
      </c>
      <c r="C15" s="292">
        <f t="shared" si="0"/>
        <v>12.698030596481091</v>
      </c>
      <c r="D15" s="293">
        <f t="shared" si="1"/>
        <v>4</v>
      </c>
      <c r="E15" s="383"/>
    </row>
    <row r="16" spans="1:5" ht="15" customHeight="1" x14ac:dyDescent="0.2">
      <c r="A16" s="201" t="s">
        <v>87</v>
      </c>
      <c r="B16" s="291">
        <v>512381.3</v>
      </c>
      <c r="C16" s="292">
        <f t="shared" si="0"/>
        <v>17.097195420724798</v>
      </c>
      <c r="D16" s="293">
        <f t="shared" si="1"/>
        <v>1</v>
      </c>
      <c r="E16" s="383"/>
    </row>
    <row r="17" spans="1:126" ht="15" customHeight="1" x14ac:dyDescent="0.2">
      <c r="A17" s="201" t="s">
        <v>10</v>
      </c>
      <c r="B17" s="291">
        <v>192430.3</v>
      </c>
      <c r="C17" s="292">
        <f t="shared" si="0"/>
        <v>6.4210353577866695</v>
      </c>
      <c r="D17" s="293">
        <f t="shared" si="1"/>
        <v>6</v>
      </c>
      <c r="E17" s="383"/>
    </row>
    <row r="18" spans="1:126" ht="15" customHeight="1" x14ac:dyDescent="0.2">
      <c r="A18" s="201" t="s">
        <v>88</v>
      </c>
      <c r="B18" s="294">
        <v>491909.1</v>
      </c>
      <c r="C18" s="295">
        <f t="shared" si="0"/>
        <v>16.414076805560345</v>
      </c>
      <c r="D18" s="296">
        <f t="shared" si="1"/>
        <v>2</v>
      </c>
      <c r="E18" s="383"/>
    </row>
    <row r="19" spans="1:126" s="278" customFormat="1" ht="18" customHeight="1" x14ac:dyDescent="0.2">
      <c r="A19" s="204" t="s">
        <v>39</v>
      </c>
      <c r="B19" s="279">
        <v>2996873.3899999997</v>
      </c>
      <c r="C19" s="280">
        <f t="shared" si="0"/>
        <v>100</v>
      </c>
      <c r="D19" s="281"/>
      <c r="E19" s="384"/>
    </row>
    <row r="20" spans="1:126" s="375" customFormat="1" x14ac:dyDescent="0.2">
      <c r="A20" s="372"/>
      <c r="B20" s="373"/>
      <c r="C20" s="374"/>
      <c r="D20" s="373"/>
      <c r="E20" s="373"/>
    </row>
    <row r="21" spans="1:126" s="378" customFormat="1" x14ac:dyDescent="0.2">
      <c r="A21" s="361" t="s">
        <v>89</v>
      </c>
      <c r="B21" s="376"/>
      <c r="C21" s="377"/>
      <c r="D21" s="377"/>
      <c r="E21" s="377"/>
    </row>
    <row r="22" spans="1:126" s="378" customFormat="1" x14ac:dyDescent="0.2">
      <c r="A22" s="361"/>
      <c r="B22" s="376"/>
      <c r="C22" s="377"/>
      <c r="D22" s="377"/>
      <c r="E22" s="377"/>
    </row>
    <row r="23" spans="1:126" s="345" customFormat="1" ht="47.25" customHeight="1" x14ac:dyDescent="0.2">
      <c r="A23" s="347" t="s">
        <v>163</v>
      </c>
      <c r="B23" s="346"/>
      <c r="C23" s="346"/>
      <c r="D23" s="346"/>
      <c r="E23" s="346"/>
      <c r="F23" s="346"/>
      <c r="G23" s="346"/>
      <c r="H23" s="346"/>
      <c r="I23" s="346"/>
      <c r="J23" s="346"/>
      <c r="K23" s="346"/>
      <c r="L23" s="346"/>
      <c r="M23" s="346"/>
      <c r="N23" s="346"/>
      <c r="O23" s="346"/>
      <c r="P23" s="346"/>
      <c r="Q23" s="346"/>
      <c r="R23" s="346"/>
      <c r="S23" s="346"/>
      <c r="T23" s="346"/>
      <c r="U23" s="346"/>
      <c r="V23" s="346"/>
      <c r="W23" s="346"/>
      <c r="X23" s="346"/>
      <c r="Y23" s="346"/>
      <c r="Z23" s="346"/>
      <c r="AA23" s="346"/>
      <c r="AB23" s="346"/>
      <c r="AC23" s="346"/>
      <c r="AD23" s="346"/>
      <c r="AE23" s="346"/>
      <c r="AF23" s="346"/>
      <c r="AG23" s="346"/>
      <c r="AH23" s="346"/>
      <c r="AI23" s="346"/>
      <c r="AJ23" s="346"/>
      <c r="AK23" s="346"/>
      <c r="AL23" s="346"/>
      <c r="AM23" s="346"/>
      <c r="AN23" s="346"/>
      <c r="AO23" s="346"/>
      <c r="AP23" s="346"/>
    </row>
    <row r="24" spans="1:126" s="191" customFormat="1" ht="9.9499999999999993" customHeight="1" x14ac:dyDescent="0.2">
      <c r="A24" s="348"/>
      <c r="B24" s="192"/>
      <c r="C24" s="192"/>
      <c r="D24" s="192"/>
      <c r="E24" s="192"/>
      <c r="F24" s="349"/>
      <c r="G24" s="349"/>
      <c r="H24" s="350"/>
      <c r="I24" s="192"/>
      <c r="J24" s="192"/>
      <c r="K24" s="192"/>
      <c r="L24" s="192"/>
      <c r="M24" s="192"/>
      <c r="N24" s="192"/>
      <c r="O24" s="192"/>
      <c r="P24" s="192"/>
      <c r="Q24" s="192"/>
      <c r="R24" s="349"/>
      <c r="S24" s="349"/>
      <c r="T24" s="350"/>
      <c r="U24" s="192"/>
      <c r="V24" s="351"/>
      <c r="W24" s="351"/>
      <c r="X24" s="351"/>
      <c r="Y24" s="351"/>
      <c r="Z24" s="351"/>
      <c r="AA24" s="351"/>
      <c r="AB24" s="351"/>
      <c r="AC24" s="351"/>
      <c r="AD24" s="351"/>
      <c r="AE24" s="351"/>
      <c r="AF24" s="351"/>
      <c r="AG24" s="351"/>
      <c r="AH24" s="351"/>
      <c r="AI24" s="351"/>
      <c r="AJ24" s="351"/>
      <c r="AK24" s="351"/>
      <c r="AL24" s="351"/>
      <c r="AM24" s="351"/>
      <c r="AN24" s="351"/>
      <c r="AO24" s="351"/>
      <c r="AP24" s="351"/>
      <c r="AQ24" s="351"/>
      <c r="AR24" s="351"/>
      <c r="AS24" s="351"/>
      <c r="AT24" s="351"/>
      <c r="AU24" s="351"/>
      <c r="AV24" s="351"/>
      <c r="AW24" s="351"/>
      <c r="AX24" s="351"/>
      <c r="AY24" s="351"/>
      <c r="AZ24" s="351"/>
      <c r="BA24" s="351"/>
      <c r="BB24" s="351"/>
      <c r="BC24" s="351"/>
      <c r="BD24" s="351"/>
      <c r="BE24" s="351"/>
      <c r="BF24" s="351"/>
      <c r="BG24" s="351"/>
      <c r="BH24" s="351"/>
      <c r="BI24" s="351"/>
      <c r="BJ24" s="351"/>
      <c r="BK24" s="351"/>
      <c r="BL24" s="351"/>
      <c r="BM24" s="351"/>
      <c r="BN24" s="351"/>
      <c r="BO24" s="351"/>
      <c r="BP24" s="351"/>
      <c r="BQ24" s="351"/>
      <c r="BR24" s="351"/>
      <c r="BS24" s="351"/>
      <c r="BT24" s="351"/>
      <c r="BU24" s="351"/>
      <c r="BV24" s="351"/>
      <c r="BW24" s="351"/>
      <c r="BX24" s="351"/>
      <c r="BY24" s="351"/>
      <c r="BZ24" s="351"/>
      <c r="CA24" s="351"/>
      <c r="CB24" s="351"/>
      <c r="CC24" s="351"/>
      <c r="CD24" s="351"/>
      <c r="CE24" s="351"/>
      <c r="CF24" s="351"/>
      <c r="CG24" s="351"/>
      <c r="CH24" s="351"/>
      <c r="CI24" s="351"/>
      <c r="CJ24" s="351"/>
      <c r="CK24" s="351"/>
      <c r="CL24" s="351"/>
      <c r="CM24" s="351"/>
      <c r="CN24" s="351"/>
      <c r="CO24" s="351"/>
      <c r="CP24" s="351"/>
      <c r="CQ24" s="351"/>
      <c r="CR24" s="351"/>
      <c r="CS24" s="351"/>
      <c r="CT24" s="351"/>
      <c r="CU24" s="351"/>
      <c r="CV24" s="351"/>
      <c r="CW24" s="351"/>
      <c r="CX24" s="351"/>
      <c r="CY24" s="351"/>
      <c r="CZ24" s="351"/>
      <c r="DA24" s="351"/>
      <c r="DB24" s="351"/>
      <c r="DC24" s="351"/>
      <c r="DD24" s="351"/>
      <c r="DE24" s="351"/>
      <c r="DF24" s="351"/>
      <c r="DG24" s="351"/>
      <c r="DH24" s="351"/>
      <c r="DI24" s="351"/>
      <c r="DJ24" s="351"/>
      <c r="DK24" s="351"/>
      <c r="DL24" s="351"/>
      <c r="DM24" s="351"/>
      <c r="DN24" s="351"/>
      <c r="DO24" s="351"/>
      <c r="DP24" s="351"/>
      <c r="DQ24" s="351"/>
      <c r="DR24" s="351"/>
      <c r="DS24" s="351"/>
      <c r="DT24" s="351"/>
      <c r="DU24" s="351"/>
      <c r="DV24" s="351"/>
    </row>
    <row r="25" spans="1:126" x14ac:dyDescent="0.2">
      <c r="A25" s="407" t="s">
        <v>13</v>
      </c>
      <c r="B25" s="429" t="s">
        <v>22</v>
      </c>
      <c r="C25" s="429"/>
      <c r="D25" s="429"/>
    </row>
    <row r="26" spans="1:126" ht="15" customHeight="1" x14ac:dyDescent="0.2">
      <c r="A26" s="403"/>
      <c r="B26" s="387" t="s">
        <v>6</v>
      </c>
      <c r="C26" s="382" t="s">
        <v>3</v>
      </c>
      <c r="D26" s="388" t="s">
        <v>24</v>
      </c>
    </row>
    <row r="27" spans="1:126" ht="15" customHeight="1" x14ac:dyDescent="0.2">
      <c r="A27" s="197" t="s">
        <v>156</v>
      </c>
      <c r="B27" s="288">
        <v>18409.694934236377</v>
      </c>
      <c r="C27" s="289">
        <f>B27/B$49*100</f>
        <v>0.61429674595543049</v>
      </c>
      <c r="D27" s="290">
        <v>22</v>
      </c>
      <c r="E27" s="356"/>
    </row>
    <row r="28" spans="1:126" ht="15" customHeight="1" x14ac:dyDescent="0.2">
      <c r="A28" s="201" t="s">
        <v>158</v>
      </c>
      <c r="B28" s="291">
        <v>205593.03454163088</v>
      </c>
      <c r="C28" s="292">
        <f t="shared" ref="C28:C48" si="2">B28/B$49*100</f>
        <v>6.8602512187834321</v>
      </c>
      <c r="D28" s="293">
        <v>5</v>
      </c>
      <c r="E28" s="356"/>
    </row>
    <row r="29" spans="1:126" ht="15" customHeight="1" x14ac:dyDescent="0.2">
      <c r="A29" s="201" t="s">
        <v>161</v>
      </c>
      <c r="B29" s="291">
        <v>92212.140596424084</v>
      </c>
      <c r="C29" s="292">
        <f t="shared" si="2"/>
        <v>3.0769449525545651</v>
      </c>
      <c r="D29" s="293">
        <v>11</v>
      </c>
      <c r="E29" s="356"/>
    </row>
    <row r="30" spans="1:126" ht="15" customHeight="1" x14ac:dyDescent="0.2">
      <c r="A30" s="201" t="s">
        <v>152</v>
      </c>
      <c r="B30" s="291">
        <v>126194.08125997416</v>
      </c>
      <c r="C30" s="292">
        <f t="shared" si="2"/>
        <v>4.2108581241437504</v>
      </c>
      <c r="D30" s="293">
        <v>8</v>
      </c>
      <c r="E30" s="356"/>
    </row>
    <row r="31" spans="1:126" ht="15" customHeight="1" x14ac:dyDescent="0.2">
      <c r="A31" s="201" t="s">
        <v>153</v>
      </c>
      <c r="B31" s="291">
        <v>76738.574226219673</v>
      </c>
      <c r="C31" s="292">
        <f t="shared" si="2"/>
        <v>2.5606212707392353</v>
      </c>
      <c r="D31" s="293">
        <v>14</v>
      </c>
      <c r="E31" s="356"/>
    </row>
    <row r="32" spans="1:126" ht="15" customHeight="1" x14ac:dyDescent="0.2">
      <c r="A32" s="201" t="s">
        <v>8</v>
      </c>
      <c r="B32" s="291">
        <v>230638.98385094828</v>
      </c>
      <c r="C32" s="292">
        <f t="shared" si="2"/>
        <v>7.6959872380406429</v>
      </c>
      <c r="D32" s="293">
        <v>4</v>
      </c>
      <c r="E32" s="356"/>
    </row>
    <row r="33" spans="1:5" ht="15" customHeight="1" x14ac:dyDescent="0.2">
      <c r="A33" s="201" t="s">
        <v>151</v>
      </c>
      <c r="B33" s="291">
        <v>77365.078444237923</v>
      </c>
      <c r="C33" s="292">
        <f t="shared" si="2"/>
        <v>2.5815265330931618</v>
      </c>
      <c r="D33" s="293">
        <v>13</v>
      </c>
      <c r="E33" s="356"/>
    </row>
    <row r="34" spans="1:5" ht="15" customHeight="1" x14ac:dyDescent="0.2">
      <c r="A34" s="393" t="s">
        <v>164</v>
      </c>
      <c r="B34" s="291">
        <v>21914.65489611221</v>
      </c>
      <c r="C34" s="292">
        <f t="shared" si="2"/>
        <v>0.73125063937820078</v>
      </c>
      <c r="D34" s="293">
        <v>21</v>
      </c>
      <c r="E34" s="356"/>
    </row>
    <row r="35" spans="1:5" ht="15" customHeight="1" x14ac:dyDescent="0.2">
      <c r="A35" s="201" t="s">
        <v>9</v>
      </c>
      <c r="B35" s="291">
        <v>84232.428729921798</v>
      </c>
      <c r="C35" s="292">
        <f t="shared" si="2"/>
        <v>2.8106770404156061</v>
      </c>
      <c r="D35" s="293">
        <v>12</v>
      </c>
      <c r="E35" s="356"/>
    </row>
    <row r="36" spans="1:5" ht="15" customHeight="1" x14ac:dyDescent="0.2">
      <c r="A36" s="201" t="s">
        <v>157</v>
      </c>
      <c r="B36" s="291">
        <v>33282.857668287143</v>
      </c>
      <c r="C36" s="292">
        <f t="shared" si="2"/>
        <v>1.1105860925323698</v>
      </c>
      <c r="D36" s="293">
        <v>20</v>
      </c>
      <c r="E36" s="356"/>
    </row>
    <row r="37" spans="1:5" ht="15" customHeight="1" x14ac:dyDescent="0.2">
      <c r="A37" s="201" t="s">
        <v>150</v>
      </c>
      <c r="B37" s="291">
        <v>37603.586014108216</v>
      </c>
      <c r="C37" s="292">
        <f t="shared" si="2"/>
        <v>1.2547606360257149</v>
      </c>
      <c r="D37" s="293">
        <v>18</v>
      </c>
      <c r="E37" s="356"/>
    </row>
    <row r="38" spans="1:5" ht="15" customHeight="1" x14ac:dyDescent="0.2">
      <c r="A38" s="201" t="s">
        <v>112</v>
      </c>
      <c r="B38" s="291">
        <v>125141.60169066391</v>
      </c>
      <c r="C38" s="292">
        <f t="shared" si="2"/>
        <v>4.1757388689403685</v>
      </c>
      <c r="D38" s="293">
        <v>9</v>
      </c>
      <c r="E38" s="356"/>
    </row>
    <row r="39" spans="1:5" ht="15" customHeight="1" x14ac:dyDescent="0.2">
      <c r="A39" s="393" t="s">
        <v>167</v>
      </c>
      <c r="B39" s="291">
        <v>346937.72375753318</v>
      </c>
      <c r="C39" s="292">
        <f t="shared" si="2"/>
        <v>11.576656512492987</v>
      </c>
      <c r="D39" s="293">
        <v>3</v>
      </c>
      <c r="E39" s="356"/>
    </row>
    <row r="40" spans="1:5" ht="15" customHeight="1" x14ac:dyDescent="0.2">
      <c r="A40" s="201" t="s">
        <v>159</v>
      </c>
      <c r="B40" s="291">
        <v>54879.738857237018</v>
      </c>
      <c r="C40" s="292">
        <f t="shared" si="2"/>
        <v>1.8312332235440636</v>
      </c>
      <c r="D40" s="293">
        <v>15</v>
      </c>
      <c r="E40" s="356"/>
    </row>
    <row r="41" spans="1:5" ht="15" customHeight="1" x14ac:dyDescent="0.2">
      <c r="A41" s="201" t="s">
        <v>155</v>
      </c>
      <c r="B41" s="291">
        <v>34385.305516440021</v>
      </c>
      <c r="C41" s="292">
        <f t="shared" si="2"/>
        <v>1.147372694815846</v>
      </c>
      <c r="D41" s="293">
        <v>19</v>
      </c>
      <c r="E41" s="356"/>
    </row>
    <row r="42" spans="1:5" ht="15" customHeight="1" x14ac:dyDescent="0.2">
      <c r="A42" s="393" t="s">
        <v>166</v>
      </c>
      <c r="B42" s="291">
        <v>165443.56738825876</v>
      </c>
      <c r="C42" s="292">
        <f t="shared" si="2"/>
        <v>5.5205393380453076</v>
      </c>
      <c r="D42" s="293">
        <v>7</v>
      </c>
      <c r="E42" s="356"/>
    </row>
    <row r="43" spans="1:5" ht="15" customHeight="1" x14ac:dyDescent="0.2">
      <c r="A43" s="201" t="s">
        <v>154</v>
      </c>
      <c r="B43" s="291">
        <v>52265.458634539151</v>
      </c>
      <c r="C43" s="292">
        <f t="shared" si="2"/>
        <v>1.7439996306162213</v>
      </c>
      <c r="D43" s="293">
        <v>16</v>
      </c>
      <c r="E43" s="356"/>
    </row>
    <row r="44" spans="1:5" ht="15" customHeight="1" x14ac:dyDescent="0.2">
      <c r="A44" s="393" t="s">
        <v>168</v>
      </c>
      <c r="B44" s="291">
        <v>192430.29369836033</v>
      </c>
      <c r="C44" s="292">
        <f t="shared" si="2"/>
        <v>6.421035419892676</v>
      </c>
      <c r="D44" s="293">
        <v>6</v>
      </c>
      <c r="E44" s="356"/>
    </row>
    <row r="45" spans="1:5" ht="15" customHeight="1" x14ac:dyDescent="0.2">
      <c r="A45" s="201" t="s">
        <v>149</v>
      </c>
      <c r="B45" s="291">
        <v>38570.960077980853</v>
      </c>
      <c r="C45" s="292">
        <f t="shared" si="2"/>
        <v>1.2870400812680969</v>
      </c>
      <c r="D45" s="293">
        <v>17</v>
      </c>
      <c r="E45" s="356"/>
    </row>
    <row r="46" spans="1:5" ht="15" customHeight="1" x14ac:dyDescent="0.2">
      <c r="A46" s="393" t="s">
        <v>165</v>
      </c>
      <c r="B46" s="291">
        <v>120071.07791454816</v>
      </c>
      <c r="C46" s="292">
        <f t="shared" si="2"/>
        <v>4.0065450682237174</v>
      </c>
      <c r="D46" s="293">
        <v>10</v>
      </c>
      <c r="E46" s="356"/>
    </row>
    <row r="47" spans="1:5" ht="15" customHeight="1" x14ac:dyDescent="0.2">
      <c r="A47" s="201" t="s">
        <v>88</v>
      </c>
      <c r="B47" s="291">
        <v>491909.0988293328</v>
      </c>
      <c r="C47" s="292">
        <f t="shared" si="2"/>
        <v>16.414077462781247</v>
      </c>
      <c r="D47" s="293">
        <v>1</v>
      </c>
      <c r="E47" s="356"/>
    </row>
    <row r="48" spans="1:5" ht="15" customHeight="1" x14ac:dyDescent="0.2">
      <c r="A48" s="394" t="s">
        <v>160</v>
      </c>
      <c r="B48" s="294">
        <v>370653.32134586672</v>
      </c>
      <c r="C48" s="295">
        <f t="shared" si="2"/>
        <v>12.368001207717077</v>
      </c>
      <c r="D48" s="296">
        <v>2</v>
      </c>
      <c r="E48" s="356"/>
    </row>
    <row r="49" spans="1:5" ht="15" customHeight="1" x14ac:dyDescent="0.2">
      <c r="A49" s="389" t="s">
        <v>162</v>
      </c>
      <c r="B49" s="390">
        <v>2996873.2628728701</v>
      </c>
      <c r="C49" s="391">
        <f>SUM(C27:C48)</f>
        <v>99.99999999999973</v>
      </c>
      <c r="D49" s="392"/>
      <c r="E49" s="191"/>
    </row>
    <row r="50" spans="1:5" s="375" customFormat="1" x14ac:dyDescent="0.2">
      <c r="A50" s="372"/>
      <c r="B50" s="373"/>
      <c r="C50" s="374"/>
      <c r="D50" s="373"/>
      <c r="E50" s="373"/>
    </row>
    <row r="51" spans="1:5" s="378" customFormat="1" x14ac:dyDescent="0.2">
      <c r="A51" s="361" t="s">
        <v>89</v>
      </c>
      <c r="B51" s="376"/>
      <c r="C51" s="377"/>
      <c r="D51" s="377"/>
      <c r="E51" s="377"/>
    </row>
  </sheetData>
  <sortState ref="A26:C47">
    <sortCondition ref="A26:A47"/>
  </sortState>
  <mergeCells count="4">
    <mergeCell ref="A4:A5"/>
    <mergeCell ref="B4:D4"/>
    <mergeCell ref="A25:A26"/>
    <mergeCell ref="B25:D25"/>
  </mergeCells>
  <phoneticPr fontId="0" type="noConversion"/>
  <hyperlinks>
    <hyperlink ref="D1" location="Sommaire!A1" display="Retour au sommaire"/>
  </hyperlinks>
  <pageMargins left="0.78740157499999996" right="0.78740157499999996" top="0.984251969" bottom="0.984251969" header="0.4921259845" footer="0.4921259845"/>
  <pageSetup paperSize="9"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22"/>
  <sheetViews>
    <sheetView zoomScaleNormal="100" workbookViewId="0">
      <selection activeCell="I1" sqref="I1"/>
    </sheetView>
  </sheetViews>
  <sheetFormatPr baseColWidth="10" defaultRowHeight="12.75" x14ac:dyDescent="0.2"/>
  <cols>
    <col min="1" max="1" width="46.5703125" style="43" customWidth="1"/>
    <col min="2" max="2" width="10.5703125" style="46" customWidth="1"/>
    <col min="3" max="9" width="10.5703125" style="43" customWidth="1"/>
    <col min="10" max="11" width="11.140625" style="149" customWidth="1"/>
    <col min="12" max="12" width="20.7109375" style="149" customWidth="1"/>
    <col min="13" max="13" width="26.5703125" style="149" customWidth="1"/>
    <col min="14" max="14" width="4.5703125" style="149" customWidth="1"/>
    <col min="15" max="17" width="11.42578125" style="149"/>
    <col min="18" max="16384" width="11.42578125" style="43"/>
  </cols>
  <sheetData>
    <row r="1" spans="1:17" s="94" customFormat="1" ht="24.75" customHeight="1" x14ac:dyDescent="0.2">
      <c r="A1" s="91" t="s">
        <v>33</v>
      </c>
      <c r="B1" s="92"/>
      <c r="C1" s="93"/>
      <c r="D1" s="93"/>
      <c r="E1" s="93"/>
      <c r="G1" s="93"/>
      <c r="H1" s="93"/>
      <c r="I1" s="336" t="s">
        <v>37</v>
      </c>
      <c r="J1" s="318"/>
      <c r="K1" s="318"/>
      <c r="L1" s="319"/>
      <c r="M1" s="319"/>
      <c r="N1" s="319"/>
      <c r="O1" s="319"/>
      <c r="P1" s="319"/>
      <c r="Q1" s="319"/>
    </row>
    <row r="2" spans="1:17" ht="13.5" customHeight="1" x14ac:dyDescent="0.2">
      <c r="A2" s="44"/>
      <c r="B2" s="45"/>
      <c r="C2" s="42"/>
      <c r="D2" s="42"/>
      <c r="E2" s="42"/>
      <c r="F2" s="42"/>
      <c r="G2" s="42"/>
      <c r="H2" s="42"/>
      <c r="I2" s="46" t="s">
        <v>101</v>
      </c>
      <c r="J2" s="148"/>
      <c r="K2" s="148"/>
    </row>
    <row r="3" spans="1:17" ht="24.75" customHeight="1" x14ac:dyDescent="0.2">
      <c r="A3" s="431" t="s">
        <v>117</v>
      </c>
      <c r="B3" s="433" t="s">
        <v>67</v>
      </c>
      <c r="C3" s="434"/>
      <c r="D3" s="435" t="s">
        <v>25</v>
      </c>
      <c r="E3" s="435"/>
      <c r="F3" s="435" t="s">
        <v>26</v>
      </c>
      <c r="G3" s="435"/>
      <c r="H3" s="435" t="s">
        <v>27</v>
      </c>
      <c r="I3" s="436"/>
      <c r="L3" s="150"/>
    </row>
    <row r="4" spans="1:17" ht="15" customHeight="1" x14ac:dyDescent="0.2">
      <c r="A4" s="432"/>
      <c r="B4" s="316" t="s">
        <v>6</v>
      </c>
      <c r="C4" s="316" t="s">
        <v>7</v>
      </c>
      <c r="D4" s="316" t="s">
        <v>6</v>
      </c>
      <c r="E4" s="316" t="s">
        <v>7</v>
      </c>
      <c r="F4" s="316" t="s">
        <v>6</v>
      </c>
      <c r="G4" s="316" t="s">
        <v>7</v>
      </c>
      <c r="H4" s="316" t="s">
        <v>6</v>
      </c>
      <c r="I4" s="317" t="s">
        <v>7</v>
      </c>
      <c r="K4" s="151"/>
      <c r="L4" s="152"/>
    </row>
    <row r="5" spans="1:17" s="149" customFormat="1" ht="13.5" customHeight="1" x14ac:dyDescent="0.2">
      <c r="A5" s="282" t="s">
        <v>28</v>
      </c>
      <c r="B5" s="155">
        <v>80</v>
      </c>
      <c r="C5" s="155">
        <v>8816</v>
      </c>
      <c r="D5" s="155">
        <v>55</v>
      </c>
      <c r="E5" s="155">
        <v>6286</v>
      </c>
      <c r="F5" s="155">
        <v>30</v>
      </c>
      <c r="G5" s="155">
        <v>3066</v>
      </c>
      <c r="H5" s="155">
        <v>84</v>
      </c>
      <c r="I5" s="283">
        <v>6098</v>
      </c>
      <c r="J5" s="153"/>
    </row>
    <row r="6" spans="1:17" s="149" customFormat="1" ht="6.75" customHeight="1" x14ac:dyDescent="0.2">
      <c r="A6" s="282"/>
      <c r="B6" s="155"/>
      <c r="C6" s="155"/>
      <c r="D6" s="156"/>
      <c r="E6" s="156"/>
      <c r="F6" s="155"/>
      <c r="G6" s="155"/>
      <c r="H6" s="155"/>
      <c r="I6" s="283"/>
      <c r="L6" s="150"/>
    </row>
    <row r="7" spans="1:17" s="149" customFormat="1" ht="13.5" customHeight="1" x14ac:dyDescent="0.2">
      <c r="A7" s="282" t="s">
        <v>57</v>
      </c>
      <c r="B7" s="155">
        <v>13</v>
      </c>
      <c r="C7" s="155">
        <v>772</v>
      </c>
      <c r="D7" s="155">
        <v>8</v>
      </c>
      <c r="E7" s="155">
        <v>702</v>
      </c>
      <c r="F7" s="155">
        <v>5</v>
      </c>
      <c r="G7" s="155">
        <v>288</v>
      </c>
      <c r="H7" s="155">
        <v>22</v>
      </c>
      <c r="I7" s="283">
        <v>1076</v>
      </c>
      <c r="J7" s="154"/>
    </row>
    <row r="8" spans="1:17" s="149" customFormat="1" ht="13.5" customHeight="1" x14ac:dyDescent="0.2">
      <c r="A8" s="282" t="s">
        <v>29</v>
      </c>
      <c r="B8" s="155">
        <v>28</v>
      </c>
      <c r="C8" s="155">
        <v>3890</v>
      </c>
      <c r="D8" s="155">
        <v>16</v>
      </c>
      <c r="E8" s="155">
        <v>2796</v>
      </c>
      <c r="F8" s="155">
        <v>8</v>
      </c>
      <c r="G8" s="155">
        <v>1272</v>
      </c>
      <c r="H8" s="155">
        <v>21</v>
      </c>
      <c r="I8" s="283">
        <v>2336</v>
      </c>
      <c r="J8" s="154"/>
    </row>
    <row r="9" spans="1:17" s="149" customFormat="1" ht="13.5" customHeight="1" x14ac:dyDescent="0.2">
      <c r="A9" s="282" t="s">
        <v>45</v>
      </c>
      <c r="B9" s="155">
        <v>14</v>
      </c>
      <c r="C9" s="155">
        <v>2590</v>
      </c>
      <c r="D9" s="155">
        <v>4</v>
      </c>
      <c r="E9" s="155">
        <v>1086</v>
      </c>
      <c r="F9" s="155">
        <v>5</v>
      </c>
      <c r="G9" s="155">
        <v>996</v>
      </c>
      <c r="H9" s="155">
        <v>12</v>
      </c>
      <c r="I9" s="283">
        <v>976</v>
      </c>
      <c r="K9" s="154"/>
    </row>
    <row r="10" spans="1:17" s="149" customFormat="1" ht="13.5" customHeight="1" x14ac:dyDescent="0.2">
      <c r="A10" s="282" t="s">
        <v>46</v>
      </c>
      <c r="B10" s="155">
        <v>7</v>
      </c>
      <c r="C10" s="155">
        <v>630</v>
      </c>
      <c r="D10" s="155">
        <v>1</v>
      </c>
      <c r="E10" s="155">
        <v>94</v>
      </c>
      <c r="F10" s="155">
        <v>0</v>
      </c>
      <c r="G10" s="155">
        <v>0</v>
      </c>
      <c r="H10" s="155">
        <v>2</v>
      </c>
      <c r="I10" s="283">
        <v>478</v>
      </c>
      <c r="K10" s="154"/>
    </row>
    <row r="11" spans="1:17" s="149" customFormat="1" ht="12" customHeight="1" x14ac:dyDescent="0.2">
      <c r="A11" s="282" t="s">
        <v>47</v>
      </c>
      <c r="B11" s="155">
        <v>18</v>
      </c>
      <c r="C11" s="155">
        <v>934</v>
      </c>
      <c r="D11" s="155">
        <v>26</v>
      </c>
      <c r="E11" s="155">
        <v>1608</v>
      </c>
      <c r="F11" s="155">
        <v>12</v>
      </c>
      <c r="G11" s="155">
        <v>510</v>
      </c>
      <c r="H11" s="155">
        <v>27</v>
      </c>
      <c r="I11" s="283">
        <v>1232</v>
      </c>
      <c r="K11" s="154"/>
    </row>
    <row r="12" spans="1:17" s="149" customFormat="1" ht="19.5" customHeight="1" x14ac:dyDescent="0.2">
      <c r="A12" s="282" t="s">
        <v>30</v>
      </c>
      <c r="B12" s="155">
        <v>1</v>
      </c>
      <c r="C12" s="155">
        <v>371</v>
      </c>
      <c r="D12" s="155">
        <v>2</v>
      </c>
      <c r="E12" s="155">
        <v>1448</v>
      </c>
      <c r="F12" s="155">
        <v>2</v>
      </c>
      <c r="G12" s="155">
        <v>82</v>
      </c>
      <c r="H12" s="155">
        <v>0</v>
      </c>
      <c r="I12" s="283">
        <v>0</v>
      </c>
      <c r="K12" s="154"/>
    </row>
    <row r="13" spans="1:17" s="149" customFormat="1" ht="13.5" customHeight="1" x14ac:dyDescent="0.2">
      <c r="A13" s="282" t="s">
        <v>31</v>
      </c>
      <c r="B13" s="155">
        <v>1</v>
      </c>
      <c r="C13" s="155">
        <v>299</v>
      </c>
      <c r="D13" s="156">
        <v>1</v>
      </c>
      <c r="E13" s="156">
        <v>644</v>
      </c>
      <c r="F13" s="155">
        <v>0</v>
      </c>
      <c r="G13" s="155">
        <v>0</v>
      </c>
      <c r="H13" s="155">
        <v>2</v>
      </c>
      <c r="I13" s="283">
        <v>691</v>
      </c>
      <c r="K13" s="154"/>
    </row>
    <row r="14" spans="1:17" s="149" customFormat="1" ht="13.5" customHeight="1" x14ac:dyDescent="0.2">
      <c r="A14" s="282" t="s">
        <v>42</v>
      </c>
      <c r="B14" s="155">
        <v>2</v>
      </c>
      <c r="C14" s="155">
        <v>126</v>
      </c>
      <c r="D14" s="156">
        <v>2</v>
      </c>
      <c r="E14" s="156">
        <v>194</v>
      </c>
      <c r="F14" s="155">
        <v>0</v>
      </c>
      <c r="G14" s="155">
        <v>0</v>
      </c>
      <c r="H14" s="155">
        <v>1</v>
      </c>
      <c r="I14" s="283">
        <v>28</v>
      </c>
    </row>
    <row r="15" spans="1:17" s="149" customFormat="1" ht="13.5" customHeight="1" x14ac:dyDescent="0.2">
      <c r="A15" s="284" t="s">
        <v>32</v>
      </c>
      <c r="B15" s="155">
        <v>0</v>
      </c>
      <c r="C15" s="155">
        <v>0</v>
      </c>
      <c r="D15" s="155">
        <v>0</v>
      </c>
      <c r="E15" s="155">
        <v>0</v>
      </c>
      <c r="F15" s="155">
        <v>0</v>
      </c>
      <c r="G15" s="155">
        <v>0</v>
      </c>
      <c r="H15" s="155">
        <v>80</v>
      </c>
      <c r="I15" s="283">
        <v>1695</v>
      </c>
    </row>
    <row r="16" spans="1:17" s="149" customFormat="1" ht="13.5" customHeight="1" x14ac:dyDescent="0.2">
      <c r="A16" s="282" t="s">
        <v>19</v>
      </c>
      <c r="B16" s="155">
        <v>481</v>
      </c>
      <c r="C16" s="155">
        <f>1512*2</f>
        <v>3024</v>
      </c>
      <c r="D16" s="155">
        <v>170</v>
      </c>
      <c r="E16" s="155">
        <f>D16*4</f>
        <v>680</v>
      </c>
      <c r="F16" s="155">
        <v>236</v>
      </c>
      <c r="G16" s="155">
        <v>735</v>
      </c>
      <c r="H16" s="155">
        <v>587</v>
      </c>
      <c r="I16" s="283">
        <v>7075</v>
      </c>
    </row>
    <row r="17" spans="1:17" s="149" customFormat="1" ht="13.5" customHeight="1" x14ac:dyDescent="0.2">
      <c r="A17" s="282" t="s">
        <v>20</v>
      </c>
      <c r="B17" s="155">
        <v>370</v>
      </c>
      <c r="C17" s="155">
        <v>740</v>
      </c>
      <c r="D17" s="156">
        <v>180</v>
      </c>
      <c r="E17" s="156">
        <v>360</v>
      </c>
      <c r="F17" s="155">
        <v>20</v>
      </c>
      <c r="G17" s="155">
        <v>95</v>
      </c>
      <c r="H17" s="155">
        <v>91</v>
      </c>
      <c r="I17" s="283">
        <v>642</v>
      </c>
    </row>
    <row r="18" spans="1:17" s="149" customFormat="1" ht="18" customHeight="1" x14ac:dyDescent="0.2">
      <c r="A18" s="327" t="s">
        <v>4</v>
      </c>
      <c r="B18" s="328">
        <f>SUM(B5,B12:B17)</f>
        <v>935</v>
      </c>
      <c r="C18" s="328">
        <f>SUM(C5,C12:C17)</f>
        <v>13376</v>
      </c>
      <c r="D18" s="328">
        <f t="shared" ref="D18:I18" si="0">SUM(D5,D12:D17)</f>
        <v>410</v>
      </c>
      <c r="E18" s="328">
        <f t="shared" si="0"/>
        <v>9612</v>
      </c>
      <c r="F18" s="328">
        <f t="shared" si="0"/>
        <v>288</v>
      </c>
      <c r="G18" s="328">
        <f t="shared" si="0"/>
        <v>3978</v>
      </c>
      <c r="H18" s="328">
        <f t="shared" si="0"/>
        <v>845</v>
      </c>
      <c r="I18" s="329">
        <f t="shared" si="0"/>
        <v>16229</v>
      </c>
      <c r="J18" s="153"/>
      <c r="K18" s="153"/>
    </row>
    <row r="19" spans="1:17" s="149" customFormat="1" ht="15" customHeight="1" x14ac:dyDescent="0.2">
      <c r="A19" s="284"/>
      <c r="B19" s="155"/>
      <c r="C19" s="155"/>
      <c r="D19" s="156"/>
      <c r="E19" s="156"/>
      <c r="F19" s="155"/>
      <c r="G19" s="155"/>
      <c r="H19" s="155"/>
      <c r="I19" s="283"/>
      <c r="J19" s="154"/>
    </row>
    <row r="20" spans="1:17" s="149" customFormat="1" ht="23.25" customHeight="1" x14ac:dyDescent="0.25">
      <c r="A20" s="330" t="s">
        <v>126</v>
      </c>
      <c r="B20" s="331">
        <v>13094</v>
      </c>
      <c r="C20" s="331">
        <f>B20*5</f>
        <v>65470</v>
      </c>
      <c r="D20" s="332">
        <v>8774</v>
      </c>
      <c r="E20" s="331">
        <f>D20*5</f>
        <v>43870</v>
      </c>
      <c r="F20" s="331">
        <v>1009</v>
      </c>
      <c r="G20" s="331">
        <f>F20*5</f>
        <v>5045</v>
      </c>
      <c r="H20" s="331">
        <v>5397</v>
      </c>
      <c r="I20" s="333">
        <f>H20*5</f>
        <v>26985</v>
      </c>
      <c r="J20" s="157"/>
      <c r="K20" s="157"/>
    </row>
    <row r="21" spans="1:17" ht="14.25" customHeight="1" x14ac:dyDescent="0.2">
      <c r="A21" s="64" t="s">
        <v>69</v>
      </c>
      <c r="B21" s="56"/>
      <c r="C21" s="56"/>
      <c r="D21" s="56"/>
      <c r="E21" s="56"/>
      <c r="F21" s="56"/>
      <c r="G21" s="56"/>
      <c r="H21" s="56"/>
      <c r="I21" s="56"/>
      <c r="J21" s="320"/>
      <c r="K21" s="320"/>
      <c r="L21" s="321"/>
    </row>
    <row r="22" spans="1:17" ht="35.25" customHeight="1" x14ac:dyDescent="0.2">
      <c r="A22" s="430" t="s">
        <v>100</v>
      </c>
      <c r="B22" s="430"/>
      <c r="C22" s="430"/>
      <c r="D22" s="430"/>
      <c r="E22" s="430"/>
      <c r="F22" s="430"/>
      <c r="G22" s="430"/>
      <c r="H22" s="430"/>
      <c r="I22" s="430"/>
      <c r="L22" s="322"/>
    </row>
    <row r="23" spans="1:17" ht="24.75" customHeight="1" x14ac:dyDescent="0.2">
      <c r="A23" s="147" t="s">
        <v>64</v>
      </c>
      <c r="B23" s="56"/>
      <c r="C23" s="56"/>
      <c r="D23" s="56"/>
      <c r="E23" s="56"/>
      <c r="F23" s="56"/>
      <c r="G23" s="56"/>
      <c r="H23" s="56"/>
      <c r="J23" s="320"/>
      <c r="K23" s="320"/>
      <c r="L23" s="321"/>
    </row>
    <row r="24" spans="1:17" s="141" customFormat="1" ht="15.75" customHeight="1" x14ac:dyDescent="0.2">
      <c r="A24" s="142"/>
      <c r="B24" s="143"/>
      <c r="C24" s="143"/>
      <c r="J24" s="323"/>
      <c r="K24" s="323"/>
      <c r="L24" s="324"/>
      <c r="M24" s="323"/>
      <c r="N24" s="323"/>
      <c r="O24" s="323"/>
      <c r="P24" s="323"/>
      <c r="Q24" s="323"/>
    </row>
    <row r="25" spans="1:17" s="141" customFormat="1" x14ac:dyDescent="0.2">
      <c r="A25" s="144"/>
      <c r="B25" s="143"/>
      <c r="C25" s="143"/>
      <c r="D25" s="143"/>
      <c r="E25" s="145"/>
      <c r="F25" s="145"/>
      <c r="G25" s="145"/>
      <c r="H25" s="143"/>
      <c r="I25" s="143"/>
      <c r="J25" s="325"/>
      <c r="K25" s="325"/>
      <c r="L25" s="323"/>
      <c r="M25" s="323"/>
      <c r="N25" s="323"/>
      <c r="O25" s="323"/>
      <c r="P25" s="323"/>
      <c r="Q25" s="323"/>
    </row>
    <row r="26" spans="1:17" x14ac:dyDescent="0.2">
      <c r="E26" s="62"/>
    </row>
    <row r="27" spans="1:17" x14ac:dyDescent="0.2">
      <c r="A27"/>
      <c r="B27"/>
      <c r="C27"/>
      <c r="D27"/>
      <c r="E27"/>
      <c r="F27"/>
      <c r="G27"/>
      <c r="H27"/>
      <c r="I27"/>
      <c r="J27" s="326"/>
      <c r="K27" s="326"/>
      <c r="L27" s="326"/>
    </row>
    <row r="28" spans="1:17" x14ac:dyDescent="0.2">
      <c r="A28"/>
      <c r="B28"/>
      <c r="C28"/>
      <c r="D28"/>
      <c r="E28"/>
      <c r="F28"/>
      <c r="G28"/>
      <c r="H28"/>
      <c r="I28"/>
      <c r="J28" s="326"/>
      <c r="K28" s="326"/>
      <c r="L28" s="326"/>
    </row>
    <row r="29" spans="1:17" x14ac:dyDescent="0.2">
      <c r="A29"/>
      <c r="B29"/>
      <c r="C29"/>
      <c r="D29"/>
      <c r="E29"/>
      <c r="F29"/>
      <c r="G29"/>
      <c r="H29"/>
      <c r="I29"/>
      <c r="J29" s="326"/>
      <c r="K29" s="326"/>
      <c r="L29" s="326"/>
    </row>
    <row r="30" spans="1:17" x14ac:dyDescent="0.2">
      <c r="A30"/>
      <c r="B30"/>
      <c r="C30"/>
      <c r="D30"/>
      <c r="E30"/>
      <c r="F30"/>
      <c r="G30"/>
      <c r="H30"/>
      <c r="I30"/>
      <c r="J30" s="326"/>
      <c r="K30" s="326"/>
      <c r="L30" s="326"/>
    </row>
    <row r="31" spans="1:17" x14ac:dyDescent="0.2">
      <c r="A31"/>
      <c r="B31"/>
      <c r="C31"/>
      <c r="D31"/>
      <c r="E31"/>
      <c r="F31"/>
      <c r="G31"/>
      <c r="H31"/>
      <c r="I31"/>
      <c r="J31" s="326"/>
      <c r="K31" s="326"/>
      <c r="L31" s="326"/>
    </row>
    <row r="32" spans="1:17" x14ac:dyDescent="0.2">
      <c r="A32"/>
      <c r="B32"/>
      <c r="C32"/>
      <c r="D32"/>
      <c r="E32"/>
      <c r="F32"/>
      <c r="G32"/>
      <c r="H32"/>
      <c r="I32"/>
      <c r="J32" s="326"/>
      <c r="K32" s="326"/>
      <c r="L32" s="326"/>
    </row>
    <row r="33" spans="1:12" x14ac:dyDescent="0.2">
      <c r="A33"/>
      <c r="B33"/>
      <c r="C33"/>
      <c r="D33"/>
      <c r="E33"/>
      <c r="F33"/>
      <c r="G33"/>
      <c r="H33"/>
      <c r="I33"/>
      <c r="J33" s="326"/>
      <c r="K33" s="326"/>
      <c r="L33" s="326"/>
    </row>
    <row r="34" spans="1:12" x14ac:dyDescent="0.2">
      <c r="A34"/>
      <c r="B34"/>
      <c r="C34"/>
      <c r="D34"/>
      <c r="E34"/>
      <c r="F34"/>
      <c r="G34"/>
      <c r="H34"/>
      <c r="I34"/>
      <c r="J34" s="326"/>
      <c r="K34" s="326"/>
      <c r="L34" s="326"/>
    </row>
    <row r="35" spans="1:12" x14ac:dyDescent="0.2">
      <c r="A35"/>
      <c r="B35"/>
      <c r="C35"/>
      <c r="D35"/>
      <c r="E35"/>
      <c r="F35"/>
      <c r="G35"/>
      <c r="H35"/>
      <c r="I35"/>
      <c r="J35" s="326"/>
      <c r="K35" s="326"/>
      <c r="L35" s="326"/>
    </row>
    <row r="36" spans="1:12" x14ac:dyDescent="0.2">
      <c r="A36"/>
      <c r="B36"/>
      <c r="C36"/>
      <c r="D36"/>
      <c r="E36"/>
      <c r="F36"/>
      <c r="G36"/>
      <c r="H36"/>
      <c r="I36"/>
      <c r="J36" s="326"/>
      <c r="K36" s="326"/>
      <c r="L36" s="326"/>
    </row>
    <row r="37" spans="1:12" x14ac:dyDescent="0.2">
      <c r="A37"/>
      <c r="B37"/>
      <c r="C37"/>
      <c r="D37"/>
      <c r="E37"/>
      <c r="F37"/>
      <c r="G37"/>
      <c r="H37"/>
      <c r="I37"/>
      <c r="J37" s="326"/>
      <c r="K37" s="326"/>
      <c r="L37" s="326"/>
    </row>
    <row r="38" spans="1:12" x14ac:dyDescent="0.2">
      <c r="A38"/>
      <c r="B38"/>
      <c r="C38"/>
      <c r="D38"/>
      <c r="E38"/>
      <c r="F38"/>
      <c r="G38"/>
      <c r="H38"/>
      <c r="I38"/>
      <c r="J38" s="326"/>
      <c r="K38" s="326"/>
      <c r="L38" s="326"/>
    </row>
    <row r="39" spans="1:12" x14ac:dyDescent="0.2">
      <c r="A39"/>
      <c r="B39"/>
      <c r="C39"/>
      <c r="D39"/>
      <c r="E39"/>
      <c r="F39"/>
      <c r="G39"/>
      <c r="H39"/>
      <c r="I39"/>
      <c r="J39" s="326"/>
      <c r="K39" s="326"/>
      <c r="L39" s="326"/>
    </row>
    <row r="40" spans="1:12" x14ac:dyDescent="0.2">
      <c r="A40"/>
      <c r="B40"/>
      <c r="C40"/>
      <c r="D40"/>
      <c r="E40"/>
      <c r="F40"/>
      <c r="G40"/>
      <c r="H40"/>
      <c r="I40"/>
      <c r="J40" s="326"/>
      <c r="K40" s="326"/>
      <c r="L40" s="326"/>
    </row>
    <row r="41" spans="1:12" x14ac:dyDescent="0.2">
      <c r="A41"/>
      <c r="B41"/>
      <c r="C41"/>
      <c r="D41"/>
      <c r="E41"/>
      <c r="F41"/>
      <c r="G41"/>
      <c r="H41"/>
      <c r="I41"/>
      <c r="J41" s="326"/>
      <c r="K41" s="326"/>
      <c r="L41" s="326"/>
    </row>
    <row r="42" spans="1:12" x14ac:dyDescent="0.2">
      <c r="A42"/>
      <c r="B42"/>
      <c r="C42"/>
      <c r="D42"/>
      <c r="E42"/>
      <c r="F42"/>
      <c r="G42"/>
      <c r="H42"/>
      <c r="I42"/>
      <c r="J42" s="326"/>
      <c r="K42" s="326"/>
      <c r="L42" s="326"/>
    </row>
    <row r="43" spans="1:12" x14ac:dyDescent="0.2">
      <c r="A43"/>
      <c r="B43"/>
      <c r="C43"/>
      <c r="D43"/>
      <c r="E43"/>
      <c r="F43"/>
      <c r="G43"/>
      <c r="H43"/>
      <c r="I43"/>
      <c r="J43" s="326"/>
      <c r="K43" s="326"/>
      <c r="L43" s="326"/>
    </row>
    <row r="44" spans="1:12" x14ac:dyDescent="0.2">
      <c r="A44"/>
      <c r="B44"/>
      <c r="C44"/>
      <c r="D44"/>
      <c r="E44"/>
      <c r="F44"/>
      <c r="G44"/>
      <c r="H44"/>
      <c r="I44"/>
      <c r="J44" s="326"/>
      <c r="K44" s="326"/>
      <c r="L44" s="326"/>
    </row>
    <row r="45" spans="1:12" x14ac:dyDescent="0.2">
      <c r="A45"/>
      <c r="B45"/>
      <c r="C45"/>
      <c r="D45"/>
      <c r="E45"/>
      <c r="F45"/>
      <c r="G45"/>
      <c r="H45"/>
      <c r="I45"/>
      <c r="J45" s="326"/>
      <c r="K45" s="326"/>
      <c r="L45" s="326"/>
    </row>
    <row r="46" spans="1:12" x14ac:dyDescent="0.2">
      <c r="A46"/>
      <c r="B46"/>
      <c r="C46"/>
      <c r="D46"/>
      <c r="E46"/>
      <c r="F46"/>
      <c r="G46"/>
      <c r="H46"/>
      <c r="I46"/>
      <c r="J46" s="326"/>
      <c r="K46" s="326"/>
      <c r="L46" s="326"/>
    </row>
    <row r="47" spans="1:12" x14ac:dyDescent="0.2">
      <c r="A47"/>
      <c r="B47"/>
      <c r="C47"/>
      <c r="D47"/>
      <c r="E47"/>
      <c r="F47"/>
      <c r="G47"/>
      <c r="H47"/>
      <c r="I47"/>
      <c r="J47" s="326"/>
      <c r="K47" s="326"/>
      <c r="L47" s="326"/>
    </row>
    <row r="48" spans="1:12" x14ac:dyDescent="0.2">
      <c r="A48"/>
      <c r="B48"/>
      <c r="C48"/>
      <c r="D48"/>
      <c r="E48"/>
      <c r="F48"/>
      <c r="G48"/>
      <c r="H48"/>
      <c r="I48"/>
      <c r="J48" s="326"/>
      <c r="K48" s="326"/>
      <c r="L48" s="326"/>
    </row>
    <row r="49" spans="1:12" x14ac:dyDescent="0.2">
      <c r="A49"/>
      <c r="B49"/>
      <c r="C49"/>
      <c r="D49"/>
      <c r="E49"/>
      <c r="F49"/>
      <c r="G49"/>
      <c r="H49"/>
      <c r="I49"/>
      <c r="J49" s="326"/>
      <c r="K49" s="326"/>
      <c r="L49" s="326"/>
    </row>
    <row r="50" spans="1:12" x14ac:dyDescent="0.2">
      <c r="A50"/>
      <c r="B50"/>
      <c r="C50"/>
      <c r="D50"/>
      <c r="E50"/>
      <c r="F50"/>
      <c r="G50"/>
      <c r="H50"/>
      <c r="I50"/>
      <c r="J50" s="326"/>
      <c r="K50" s="326"/>
      <c r="L50" s="326"/>
    </row>
    <row r="51" spans="1:12" x14ac:dyDescent="0.2">
      <c r="A51"/>
      <c r="B51"/>
      <c r="C51"/>
      <c r="D51"/>
      <c r="E51"/>
      <c r="F51"/>
      <c r="G51"/>
      <c r="H51"/>
      <c r="I51"/>
      <c r="J51" s="326"/>
      <c r="K51" s="326"/>
      <c r="L51" s="326"/>
    </row>
    <row r="52" spans="1:12" x14ac:dyDescent="0.2">
      <c r="A52"/>
      <c r="B52"/>
      <c r="C52"/>
      <c r="D52"/>
      <c r="E52"/>
      <c r="F52"/>
      <c r="G52"/>
      <c r="H52"/>
      <c r="I52"/>
      <c r="J52" s="326"/>
      <c r="K52" s="326"/>
      <c r="L52" s="326"/>
    </row>
    <row r="53" spans="1:12" x14ac:dyDescent="0.2">
      <c r="A53"/>
      <c r="B53"/>
      <c r="C53"/>
      <c r="D53"/>
      <c r="E53"/>
      <c r="F53"/>
      <c r="G53"/>
      <c r="H53"/>
      <c r="I53"/>
      <c r="J53" s="326"/>
      <c r="K53" s="326"/>
      <c r="L53" s="326"/>
    </row>
    <row r="54" spans="1:12" x14ac:dyDescent="0.2">
      <c r="A54"/>
      <c r="B54"/>
      <c r="C54"/>
      <c r="D54"/>
      <c r="E54"/>
      <c r="F54"/>
      <c r="G54"/>
      <c r="H54"/>
      <c r="I54"/>
      <c r="J54" s="326"/>
      <c r="K54" s="326"/>
      <c r="L54" s="326"/>
    </row>
    <row r="55" spans="1:12" x14ac:dyDescent="0.2">
      <c r="A55"/>
      <c r="B55"/>
      <c r="C55"/>
      <c r="D55"/>
      <c r="E55"/>
      <c r="F55"/>
      <c r="G55"/>
      <c r="H55"/>
      <c r="I55"/>
      <c r="J55" s="326"/>
      <c r="K55" s="326"/>
      <c r="L55" s="326"/>
    </row>
    <row r="56" spans="1:12" x14ac:dyDescent="0.2">
      <c r="A56"/>
      <c r="B56"/>
      <c r="C56"/>
      <c r="D56"/>
      <c r="E56"/>
      <c r="F56"/>
      <c r="G56"/>
      <c r="H56"/>
      <c r="I56"/>
      <c r="J56" s="326"/>
      <c r="K56" s="326"/>
      <c r="L56" s="326"/>
    </row>
    <row r="57" spans="1:12" x14ac:dyDescent="0.2">
      <c r="A57"/>
      <c r="B57"/>
      <c r="C57"/>
      <c r="D57"/>
      <c r="E57"/>
      <c r="F57"/>
      <c r="G57"/>
      <c r="H57"/>
      <c r="I57"/>
      <c r="J57" s="326"/>
      <c r="K57" s="326"/>
      <c r="L57" s="326"/>
    </row>
    <row r="58" spans="1:12" x14ac:dyDescent="0.2">
      <c r="A58"/>
      <c r="B58"/>
      <c r="C58"/>
      <c r="D58"/>
      <c r="E58"/>
      <c r="F58"/>
      <c r="G58"/>
      <c r="H58"/>
      <c r="I58"/>
      <c r="J58" s="326"/>
      <c r="K58" s="326"/>
      <c r="L58" s="326"/>
    </row>
    <row r="59" spans="1:12" x14ac:dyDescent="0.2">
      <c r="A59"/>
      <c r="B59"/>
      <c r="C59"/>
      <c r="D59"/>
      <c r="E59"/>
      <c r="F59"/>
      <c r="G59"/>
      <c r="H59"/>
      <c r="I59"/>
      <c r="J59" s="326"/>
      <c r="K59" s="326"/>
      <c r="L59" s="326"/>
    </row>
    <row r="60" spans="1:12" x14ac:dyDescent="0.2">
      <c r="A60"/>
      <c r="B60"/>
      <c r="C60"/>
      <c r="D60"/>
      <c r="E60"/>
      <c r="F60"/>
      <c r="G60"/>
      <c r="H60"/>
      <c r="I60"/>
      <c r="J60" s="326"/>
      <c r="K60" s="326"/>
      <c r="L60" s="326"/>
    </row>
    <row r="61" spans="1:12" x14ac:dyDescent="0.2">
      <c r="A61"/>
      <c r="B61"/>
      <c r="C61"/>
      <c r="D61"/>
      <c r="E61"/>
      <c r="F61"/>
      <c r="G61"/>
      <c r="H61"/>
      <c r="I61"/>
      <c r="J61" s="326"/>
      <c r="K61" s="326"/>
      <c r="L61" s="326"/>
    </row>
    <row r="62" spans="1:12" x14ac:dyDescent="0.2">
      <c r="A62"/>
      <c r="B62"/>
      <c r="C62"/>
      <c r="D62"/>
      <c r="E62"/>
      <c r="F62"/>
      <c r="G62"/>
      <c r="H62"/>
      <c r="I62"/>
      <c r="J62" s="326"/>
      <c r="K62" s="326"/>
      <c r="L62" s="326"/>
    </row>
    <row r="63" spans="1:12" x14ac:dyDescent="0.2">
      <c r="A63"/>
      <c r="B63"/>
      <c r="C63"/>
      <c r="D63"/>
      <c r="E63"/>
      <c r="F63"/>
      <c r="G63"/>
      <c r="H63"/>
      <c r="I63"/>
      <c r="J63" s="326"/>
      <c r="K63" s="326"/>
      <c r="L63" s="326"/>
    </row>
    <row r="64" spans="1:12" x14ac:dyDescent="0.2">
      <c r="A64"/>
      <c r="B64"/>
      <c r="C64"/>
      <c r="D64"/>
      <c r="E64"/>
      <c r="F64"/>
      <c r="G64"/>
      <c r="H64"/>
      <c r="I64"/>
      <c r="J64" s="326"/>
      <c r="K64" s="326"/>
      <c r="L64" s="326"/>
    </row>
    <row r="65" spans="1:12" x14ac:dyDescent="0.2">
      <c r="A65"/>
      <c r="B65"/>
      <c r="C65"/>
      <c r="D65"/>
      <c r="E65"/>
      <c r="F65"/>
      <c r="G65"/>
      <c r="H65"/>
      <c r="I65"/>
      <c r="J65" s="326"/>
      <c r="K65" s="326"/>
      <c r="L65" s="326"/>
    </row>
    <row r="66" spans="1:12" x14ac:dyDescent="0.2">
      <c r="A66"/>
      <c r="B66"/>
      <c r="C66"/>
      <c r="D66"/>
      <c r="E66"/>
      <c r="F66"/>
      <c r="G66"/>
      <c r="H66"/>
      <c r="I66"/>
      <c r="J66" s="326"/>
      <c r="K66" s="326"/>
      <c r="L66" s="326"/>
    </row>
    <row r="67" spans="1:12" x14ac:dyDescent="0.2">
      <c r="A67"/>
      <c r="B67"/>
      <c r="C67"/>
      <c r="D67"/>
      <c r="E67"/>
      <c r="F67"/>
      <c r="G67"/>
      <c r="H67"/>
      <c r="I67"/>
      <c r="J67" s="326"/>
      <c r="K67" s="326"/>
      <c r="L67" s="326"/>
    </row>
    <row r="68" spans="1:12" x14ac:dyDescent="0.2">
      <c r="A68"/>
      <c r="B68"/>
      <c r="C68"/>
      <c r="D68"/>
      <c r="E68"/>
      <c r="F68"/>
      <c r="G68"/>
      <c r="H68"/>
      <c r="I68"/>
      <c r="J68" s="326"/>
      <c r="K68" s="326"/>
      <c r="L68" s="326"/>
    </row>
    <row r="69" spans="1:12" x14ac:dyDescent="0.2">
      <c r="A69"/>
      <c r="B69"/>
      <c r="C69"/>
      <c r="D69"/>
      <c r="E69"/>
      <c r="F69"/>
      <c r="G69"/>
      <c r="H69"/>
      <c r="I69"/>
      <c r="J69" s="326"/>
      <c r="K69" s="326"/>
      <c r="L69" s="326"/>
    </row>
    <row r="70" spans="1:12" x14ac:dyDescent="0.2">
      <c r="A70"/>
      <c r="B70"/>
      <c r="C70"/>
      <c r="D70"/>
      <c r="E70"/>
      <c r="F70"/>
      <c r="G70"/>
      <c r="H70"/>
      <c r="I70"/>
      <c r="J70" s="326"/>
      <c r="K70" s="326"/>
      <c r="L70" s="326"/>
    </row>
    <row r="71" spans="1:12" x14ac:dyDescent="0.2">
      <c r="A71"/>
      <c r="B71"/>
      <c r="C71"/>
      <c r="D71"/>
      <c r="E71"/>
      <c r="F71"/>
      <c r="G71"/>
      <c r="H71"/>
      <c r="I71"/>
      <c r="J71" s="326"/>
      <c r="K71" s="326"/>
      <c r="L71" s="326"/>
    </row>
    <row r="72" spans="1:12" x14ac:dyDescent="0.2">
      <c r="A72"/>
      <c r="B72"/>
      <c r="C72"/>
      <c r="D72"/>
      <c r="E72"/>
      <c r="F72"/>
      <c r="G72"/>
      <c r="H72"/>
      <c r="I72"/>
      <c r="J72" s="326"/>
      <c r="K72" s="326"/>
      <c r="L72" s="326"/>
    </row>
    <row r="73" spans="1:12" x14ac:dyDescent="0.2">
      <c r="A73"/>
      <c r="B73"/>
      <c r="C73"/>
      <c r="D73"/>
      <c r="E73"/>
      <c r="F73"/>
      <c r="G73"/>
      <c r="H73"/>
      <c r="I73"/>
      <c r="J73" s="326"/>
      <c r="K73" s="326"/>
      <c r="L73" s="326"/>
    </row>
    <row r="74" spans="1:12" x14ac:dyDescent="0.2">
      <c r="A74"/>
      <c r="B74"/>
      <c r="C74"/>
      <c r="D74"/>
      <c r="E74"/>
      <c r="F74"/>
      <c r="G74"/>
      <c r="H74"/>
      <c r="I74"/>
      <c r="J74" s="326"/>
      <c r="K74" s="326"/>
      <c r="L74" s="326"/>
    </row>
    <row r="75" spans="1:12" x14ac:dyDescent="0.2">
      <c r="A75"/>
      <c r="B75"/>
      <c r="C75"/>
      <c r="D75"/>
      <c r="E75"/>
      <c r="F75"/>
      <c r="G75"/>
      <c r="H75"/>
      <c r="I75"/>
      <c r="J75" s="326"/>
      <c r="K75" s="326"/>
      <c r="L75" s="326"/>
    </row>
    <row r="76" spans="1:12" x14ac:dyDescent="0.2">
      <c r="A76"/>
      <c r="B76"/>
      <c r="C76"/>
      <c r="D76"/>
      <c r="E76"/>
      <c r="F76"/>
      <c r="G76"/>
      <c r="H76"/>
      <c r="I76"/>
      <c r="J76" s="326"/>
      <c r="K76" s="326"/>
      <c r="L76" s="326"/>
    </row>
    <row r="77" spans="1:12" x14ac:dyDescent="0.2">
      <c r="A77"/>
      <c r="B77"/>
      <c r="C77"/>
      <c r="D77"/>
      <c r="E77"/>
      <c r="F77"/>
      <c r="G77"/>
      <c r="H77"/>
      <c r="I77"/>
      <c r="J77" s="326"/>
      <c r="K77" s="326"/>
      <c r="L77" s="326"/>
    </row>
    <row r="78" spans="1:12" x14ac:dyDescent="0.2">
      <c r="A78"/>
      <c r="B78"/>
      <c r="C78"/>
      <c r="D78"/>
      <c r="E78"/>
      <c r="F78"/>
      <c r="G78"/>
      <c r="H78"/>
      <c r="I78"/>
      <c r="J78" s="326"/>
      <c r="K78" s="326"/>
      <c r="L78" s="326"/>
    </row>
    <row r="79" spans="1:12" x14ac:dyDescent="0.2">
      <c r="A79"/>
      <c r="B79"/>
      <c r="C79"/>
      <c r="D79"/>
      <c r="E79"/>
      <c r="F79"/>
      <c r="G79"/>
      <c r="H79"/>
      <c r="I79"/>
      <c r="J79" s="326"/>
      <c r="K79" s="326"/>
      <c r="L79" s="326"/>
    </row>
    <row r="80" spans="1:12" x14ac:dyDescent="0.2">
      <c r="A80"/>
      <c r="B80"/>
      <c r="C80"/>
      <c r="D80"/>
      <c r="E80"/>
      <c r="F80"/>
      <c r="G80"/>
      <c r="H80"/>
      <c r="I80"/>
      <c r="J80" s="326"/>
      <c r="K80" s="326"/>
      <c r="L80" s="326"/>
    </row>
    <row r="81" spans="1:12" x14ac:dyDescent="0.2">
      <c r="A81"/>
      <c r="B81"/>
      <c r="C81"/>
      <c r="D81"/>
      <c r="E81"/>
      <c r="F81"/>
      <c r="G81"/>
      <c r="H81"/>
      <c r="I81"/>
      <c r="J81" s="326"/>
      <c r="K81" s="326"/>
      <c r="L81" s="326"/>
    </row>
    <row r="82" spans="1:12" x14ac:dyDescent="0.2">
      <c r="A82"/>
      <c r="B82"/>
      <c r="C82"/>
      <c r="D82"/>
      <c r="E82"/>
      <c r="F82"/>
      <c r="G82"/>
      <c r="H82"/>
      <c r="I82"/>
      <c r="J82" s="326"/>
      <c r="K82" s="326"/>
      <c r="L82" s="326"/>
    </row>
    <row r="83" spans="1:12" x14ac:dyDescent="0.2">
      <c r="A83"/>
      <c r="B83"/>
      <c r="C83"/>
      <c r="D83"/>
      <c r="E83"/>
      <c r="F83"/>
      <c r="G83"/>
      <c r="H83"/>
      <c r="I83"/>
      <c r="J83" s="326"/>
      <c r="K83" s="326"/>
      <c r="L83" s="326"/>
    </row>
    <row r="84" spans="1:12" x14ac:dyDescent="0.2">
      <c r="A84"/>
      <c r="B84"/>
      <c r="C84"/>
      <c r="D84"/>
      <c r="E84"/>
      <c r="F84"/>
      <c r="G84"/>
      <c r="H84"/>
      <c r="I84"/>
      <c r="J84" s="326"/>
      <c r="K84" s="326"/>
      <c r="L84" s="326"/>
    </row>
    <row r="85" spans="1:12" x14ac:dyDescent="0.2">
      <c r="A85"/>
      <c r="B85"/>
      <c r="C85"/>
      <c r="D85"/>
      <c r="E85"/>
      <c r="F85"/>
      <c r="G85"/>
      <c r="H85"/>
      <c r="I85"/>
      <c r="J85" s="326"/>
      <c r="K85" s="326"/>
      <c r="L85" s="326"/>
    </row>
    <row r="86" spans="1:12" x14ac:dyDescent="0.2">
      <c r="A86"/>
      <c r="B86"/>
      <c r="C86"/>
      <c r="D86"/>
      <c r="E86"/>
      <c r="F86"/>
      <c r="G86"/>
      <c r="H86"/>
      <c r="I86"/>
      <c r="J86" s="326"/>
      <c r="K86" s="326"/>
      <c r="L86" s="326"/>
    </row>
    <row r="87" spans="1:12" x14ac:dyDescent="0.2">
      <c r="A87"/>
      <c r="B87"/>
      <c r="C87"/>
      <c r="D87"/>
      <c r="E87"/>
      <c r="F87"/>
      <c r="G87"/>
      <c r="H87"/>
      <c r="I87"/>
      <c r="J87" s="326"/>
      <c r="K87" s="326"/>
      <c r="L87" s="326"/>
    </row>
    <row r="88" spans="1:12" x14ac:dyDescent="0.2">
      <c r="A88"/>
      <c r="B88"/>
      <c r="C88"/>
      <c r="D88"/>
      <c r="E88"/>
      <c r="F88"/>
      <c r="G88"/>
      <c r="H88"/>
      <c r="I88"/>
      <c r="J88" s="326"/>
      <c r="K88" s="326"/>
      <c r="L88" s="326"/>
    </row>
    <row r="89" spans="1:12" x14ac:dyDescent="0.2">
      <c r="A89"/>
      <c r="B89"/>
      <c r="C89"/>
      <c r="D89"/>
      <c r="E89"/>
      <c r="F89"/>
      <c r="G89"/>
      <c r="H89"/>
      <c r="I89"/>
      <c r="J89" s="326"/>
      <c r="K89" s="326"/>
      <c r="L89" s="326"/>
    </row>
    <row r="90" spans="1:12" x14ac:dyDescent="0.2">
      <c r="A90"/>
      <c r="B90"/>
      <c r="C90"/>
      <c r="D90"/>
      <c r="E90"/>
      <c r="F90"/>
      <c r="G90"/>
      <c r="H90"/>
      <c r="I90"/>
      <c r="J90" s="326"/>
      <c r="K90" s="326"/>
      <c r="L90" s="326"/>
    </row>
    <row r="91" spans="1:12" x14ac:dyDescent="0.2">
      <c r="A91"/>
      <c r="B91"/>
      <c r="C91"/>
      <c r="D91"/>
      <c r="E91"/>
      <c r="F91"/>
      <c r="G91"/>
      <c r="H91"/>
      <c r="I91"/>
      <c r="J91" s="326"/>
      <c r="K91" s="326"/>
      <c r="L91" s="326"/>
    </row>
    <row r="92" spans="1:12" x14ac:dyDescent="0.2">
      <c r="A92"/>
      <c r="B92"/>
      <c r="C92"/>
      <c r="D92"/>
      <c r="E92"/>
      <c r="F92"/>
      <c r="G92"/>
      <c r="H92"/>
      <c r="I92"/>
      <c r="J92" s="326"/>
      <c r="K92" s="326"/>
      <c r="L92" s="326"/>
    </row>
    <row r="93" spans="1:12" x14ac:dyDescent="0.2">
      <c r="A93"/>
      <c r="B93"/>
      <c r="C93"/>
      <c r="D93"/>
      <c r="E93"/>
      <c r="F93"/>
      <c r="G93"/>
      <c r="H93"/>
      <c r="I93"/>
      <c r="J93" s="326"/>
      <c r="K93" s="326"/>
      <c r="L93" s="326"/>
    </row>
    <row r="94" spans="1:12" x14ac:dyDescent="0.2">
      <c r="A94"/>
      <c r="B94"/>
      <c r="C94"/>
      <c r="D94"/>
      <c r="E94"/>
      <c r="F94"/>
      <c r="G94"/>
      <c r="H94"/>
      <c r="I94"/>
      <c r="J94" s="326"/>
      <c r="K94" s="326"/>
      <c r="L94" s="326"/>
    </row>
    <row r="95" spans="1:12" x14ac:dyDescent="0.2">
      <c r="A95"/>
      <c r="B95"/>
      <c r="C95"/>
      <c r="D95"/>
      <c r="E95"/>
      <c r="F95"/>
      <c r="G95"/>
      <c r="H95"/>
      <c r="I95"/>
      <c r="J95" s="326"/>
      <c r="K95" s="326"/>
      <c r="L95" s="326"/>
    </row>
    <row r="96" spans="1:12" x14ac:dyDescent="0.2">
      <c r="A96"/>
      <c r="B96"/>
      <c r="C96"/>
      <c r="D96"/>
      <c r="E96"/>
      <c r="F96"/>
      <c r="G96"/>
      <c r="H96"/>
      <c r="I96"/>
      <c r="J96" s="326"/>
      <c r="K96" s="326"/>
      <c r="L96" s="326"/>
    </row>
    <row r="97" spans="1:12" x14ac:dyDescent="0.2">
      <c r="A97"/>
      <c r="B97"/>
      <c r="C97"/>
      <c r="D97"/>
      <c r="E97"/>
      <c r="F97"/>
      <c r="G97"/>
      <c r="H97"/>
      <c r="I97"/>
      <c r="J97" s="326"/>
      <c r="K97" s="326"/>
      <c r="L97" s="326"/>
    </row>
    <row r="98" spans="1:12" x14ac:dyDescent="0.2">
      <c r="A98"/>
      <c r="B98"/>
      <c r="C98"/>
      <c r="D98"/>
      <c r="E98"/>
      <c r="F98"/>
      <c r="G98"/>
      <c r="H98"/>
      <c r="I98"/>
      <c r="J98" s="326"/>
      <c r="K98" s="326"/>
      <c r="L98" s="326"/>
    </row>
    <row r="99" spans="1:12" x14ac:dyDescent="0.2">
      <c r="A99"/>
      <c r="B99"/>
      <c r="C99"/>
      <c r="D99"/>
      <c r="E99"/>
      <c r="F99"/>
      <c r="G99"/>
      <c r="H99"/>
      <c r="I99"/>
      <c r="J99" s="326"/>
      <c r="K99" s="326"/>
      <c r="L99" s="326"/>
    </row>
    <row r="100" spans="1:12" x14ac:dyDescent="0.2">
      <c r="A100"/>
      <c r="B100"/>
      <c r="C100"/>
      <c r="D100"/>
      <c r="E100"/>
      <c r="F100"/>
      <c r="G100"/>
      <c r="H100"/>
      <c r="I100"/>
      <c r="J100" s="326"/>
      <c r="K100" s="326"/>
      <c r="L100" s="326"/>
    </row>
    <row r="101" spans="1:12" x14ac:dyDescent="0.2">
      <c r="A101"/>
      <c r="B101"/>
      <c r="C101"/>
      <c r="D101"/>
      <c r="E101"/>
      <c r="F101"/>
      <c r="G101"/>
      <c r="H101"/>
      <c r="I101"/>
      <c r="J101" s="326"/>
      <c r="K101" s="326"/>
      <c r="L101" s="326"/>
    </row>
    <row r="102" spans="1:12" x14ac:dyDescent="0.2">
      <c r="A102"/>
      <c r="B102"/>
      <c r="C102"/>
      <c r="D102"/>
      <c r="E102"/>
      <c r="F102"/>
      <c r="G102"/>
      <c r="H102"/>
      <c r="I102"/>
      <c r="J102" s="326"/>
      <c r="K102" s="326"/>
      <c r="L102" s="326"/>
    </row>
    <row r="103" spans="1:12" x14ac:dyDescent="0.2">
      <c r="A103"/>
      <c r="B103"/>
      <c r="C103"/>
      <c r="D103"/>
      <c r="E103"/>
      <c r="F103"/>
      <c r="G103"/>
      <c r="H103"/>
      <c r="I103"/>
      <c r="J103" s="326"/>
      <c r="K103" s="326"/>
      <c r="L103" s="326"/>
    </row>
    <row r="104" spans="1:12" x14ac:dyDescent="0.2">
      <c r="A104"/>
      <c r="B104"/>
      <c r="C104"/>
      <c r="D104"/>
      <c r="E104"/>
      <c r="F104"/>
      <c r="G104"/>
      <c r="H104"/>
      <c r="I104"/>
      <c r="J104" s="326"/>
      <c r="K104" s="326"/>
      <c r="L104" s="326"/>
    </row>
    <row r="105" spans="1:12" x14ac:dyDescent="0.2">
      <c r="A105"/>
      <c r="B105"/>
      <c r="C105"/>
      <c r="D105"/>
      <c r="E105"/>
      <c r="F105"/>
      <c r="G105"/>
      <c r="H105"/>
      <c r="I105"/>
      <c r="J105" s="326"/>
      <c r="K105" s="326"/>
      <c r="L105" s="326"/>
    </row>
    <row r="106" spans="1:12" x14ac:dyDescent="0.2">
      <c r="A106"/>
      <c r="B106"/>
      <c r="C106"/>
      <c r="D106"/>
      <c r="E106"/>
      <c r="F106"/>
      <c r="G106"/>
      <c r="H106"/>
      <c r="I106"/>
      <c r="J106" s="326"/>
      <c r="K106" s="326"/>
      <c r="L106" s="326"/>
    </row>
    <row r="107" spans="1:12" x14ac:dyDescent="0.2">
      <c r="A107"/>
      <c r="B107"/>
      <c r="C107"/>
      <c r="D107"/>
      <c r="E107"/>
      <c r="F107"/>
      <c r="G107"/>
      <c r="H107"/>
      <c r="I107"/>
      <c r="J107" s="326"/>
      <c r="K107" s="326"/>
      <c r="L107" s="326"/>
    </row>
    <row r="108" spans="1:12" x14ac:dyDescent="0.2">
      <c r="A108"/>
      <c r="B108"/>
      <c r="C108"/>
      <c r="D108"/>
      <c r="E108"/>
      <c r="F108"/>
      <c r="G108"/>
      <c r="H108"/>
      <c r="I108"/>
      <c r="J108" s="326"/>
      <c r="K108" s="326"/>
      <c r="L108" s="326"/>
    </row>
    <row r="109" spans="1:12" x14ac:dyDescent="0.2">
      <c r="A109"/>
      <c r="B109"/>
      <c r="C109"/>
      <c r="D109"/>
      <c r="E109"/>
      <c r="F109"/>
      <c r="G109"/>
      <c r="H109"/>
      <c r="I109"/>
      <c r="J109" s="326"/>
      <c r="K109" s="326"/>
      <c r="L109" s="326"/>
    </row>
    <row r="110" spans="1:12" x14ac:dyDescent="0.2">
      <c r="A110"/>
      <c r="B110"/>
      <c r="C110"/>
      <c r="D110"/>
      <c r="E110"/>
      <c r="F110"/>
      <c r="G110"/>
      <c r="H110"/>
      <c r="I110"/>
      <c r="J110" s="326"/>
      <c r="K110" s="326"/>
      <c r="L110" s="326"/>
    </row>
    <row r="111" spans="1:12" x14ac:dyDescent="0.2">
      <c r="A111"/>
      <c r="B111"/>
      <c r="C111"/>
      <c r="D111"/>
      <c r="E111"/>
      <c r="F111"/>
      <c r="G111"/>
      <c r="H111"/>
      <c r="I111"/>
      <c r="J111" s="326"/>
      <c r="K111" s="326"/>
      <c r="L111" s="326"/>
    </row>
    <row r="112" spans="1:12" x14ac:dyDescent="0.2">
      <c r="A112"/>
      <c r="B112"/>
      <c r="C112"/>
      <c r="D112"/>
      <c r="E112"/>
      <c r="F112"/>
      <c r="G112"/>
      <c r="H112"/>
      <c r="I112"/>
      <c r="J112" s="326"/>
      <c r="K112" s="326"/>
      <c r="L112" s="326"/>
    </row>
    <row r="113" spans="1:12" x14ac:dyDescent="0.2">
      <c r="A113"/>
      <c r="B113"/>
      <c r="C113"/>
      <c r="D113"/>
      <c r="E113"/>
      <c r="F113"/>
      <c r="G113"/>
      <c r="H113"/>
      <c r="I113"/>
      <c r="J113" s="326"/>
      <c r="K113" s="326"/>
      <c r="L113" s="326"/>
    </row>
    <row r="114" spans="1:12" x14ac:dyDescent="0.2">
      <c r="A114"/>
      <c r="B114"/>
      <c r="C114"/>
      <c r="D114"/>
      <c r="E114"/>
      <c r="F114"/>
      <c r="G114"/>
      <c r="H114"/>
      <c r="I114"/>
      <c r="J114" s="326"/>
      <c r="K114" s="326"/>
      <c r="L114" s="326"/>
    </row>
    <row r="115" spans="1:12" x14ac:dyDescent="0.2">
      <c r="A115"/>
      <c r="B115"/>
      <c r="C115"/>
      <c r="D115"/>
      <c r="E115"/>
      <c r="F115"/>
      <c r="G115"/>
      <c r="H115"/>
      <c r="I115"/>
      <c r="J115" s="326"/>
      <c r="K115" s="326"/>
      <c r="L115" s="326"/>
    </row>
    <row r="116" spans="1:12" x14ac:dyDescent="0.2">
      <c r="A116"/>
      <c r="B116"/>
      <c r="C116"/>
      <c r="D116"/>
      <c r="E116"/>
      <c r="F116"/>
      <c r="G116"/>
      <c r="H116"/>
      <c r="I116"/>
      <c r="J116" s="326"/>
      <c r="K116" s="326"/>
      <c r="L116" s="326"/>
    </row>
    <row r="117" spans="1:12" x14ac:dyDescent="0.2">
      <c r="A117"/>
      <c r="B117"/>
      <c r="C117"/>
      <c r="D117"/>
      <c r="E117"/>
      <c r="F117"/>
      <c r="G117"/>
      <c r="H117"/>
      <c r="I117"/>
      <c r="J117" s="326"/>
      <c r="K117" s="326"/>
      <c r="L117" s="326"/>
    </row>
    <row r="118" spans="1:12" x14ac:dyDescent="0.2">
      <c r="A118"/>
      <c r="B118"/>
      <c r="C118"/>
      <c r="D118"/>
      <c r="E118"/>
      <c r="F118"/>
      <c r="G118"/>
      <c r="H118"/>
      <c r="I118"/>
      <c r="J118" s="326"/>
      <c r="K118" s="326"/>
      <c r="L118" s="326"/>
    </row>
    <row r="119" spans="1:12" x14ac:dyDescent="0.2">
      <c r="A119"/>
      <c r="B119"/>
      <c r="C119"/>
      <c r="D119"/>
      <c r="E119"/>
      <c r="F119"/>
      <c r="G119"/>
      <c r="H119"/>
      <c r="I119"/>
      <c r="J119" s="326"/>
      <c r="K119" s="326"/>
      <c r="L119" s="326"/>
    </row>
    <row r="120" spans="1:12" x14ac:dyDescent="0.2">
      <c r="A120"/>
      <c r="B120"/>
      <c r="C120"/>
      <c r="D120"/>
      <c r="E120"/>
      <c r="F120"/>
      <c r="G120"/>
      <c r="H120"/>
      <c r="I120"/>
      <c r="J120" s="326"/>
      <c r="K120" s="326"/>
      <c r="L120" s="326"/>
    </row>
    <row r="121" spans="1:12" x14ac:dyDescent="0.2">
      <c r="A121"/>
      <c r="B121"/>
      <c r="C121"/>
      <c r="D121"/>
      <c r="E121"/>
      <c r="F121"/>
      <c r="G121"/>
      <c r="H121"/>
      <c r="I121"/>
      <c r="J121" s="326"/>
      <c r="K121" s="326"/>
      <c r="L121" s="326"/>
    </row>
    <row r="122" spans="1:12" x14ac:dyDescent="0.2">
      <c r="A122"/>
      <c r="B122"/>
      <c r="C122"/>
      <c r="D122"/>
      <c r="E122"/>
      <c r="F122"/>
      <c r="G122"/>
      <c r="H122"/>
      <c r="I122"/>
      <c r="J122" s="326"/>
      <c r="K122" s="326"/>
      <c r="L122" s="326"/>
    </row>
    <row r="123" spans="1:12" x14ac:dyDescent="0.2">
      <c r="A123"/>
      <c r="B123"/>
      <c r="C123"/>
      <c r="D123"/>
      <c r="E123"/>
      <c r="F123"/>
      <c r="G123"/>
      <c r="H123"/>
      <c r="I123"/>
      <c r="J123" s="326"/>
      <c r="K123" s="326"/>
      <c r="L123" s="326"/>
    </row>
    <row r="124" spans="1:12" x14ac:dyDescent="0.2">
      <c r="A124"/>
      <c r="B124"/>
      <c r="C124"/>
      <c r="D124"/>
      <c r="E124"/>
      <c r="F124"/>
      <c r="G124"/>
      <c r="H124"/>
      <c r="I124"/>
      <c r="J124" s="326"/>
      <c r="K124" s="326"/>
      <c r="L124" s="326"/>
    </row>
    <row r="125" spans="1:12" x14ac:dyDescent="0.2">
      <c r="A125"/>
      <c r="B125"/>
      <c r="C125"/>
      <c r="D125"/>
      <c r="E125"/>
      <c r="F125"/>
      <c r="G125"/>
      <c r="H125"/>
      <c r="I125"/>
      <c r="J125" s="326"/>
      <c r="K125" s="326"/>
      <c r="L125" s="326"/>
    </row>
    <row r="126" spans="1:12" x14ac:dyDescent="0.2">
      <c r="A126"/>
      <c r="B126"/>
      <c r="C126"/>
      <c r="D126"/>
      <c r="E126"/>
      <c r="F126"/>
      <c r="G126"/>
      <c r="H126"/>
      <c r="I126"/>
      <c r="J126" s="326"/>
      <c r="K126" s="326"/>
      <c r="L126" s="326"/>
    </row>
    <row r="127" spans="1:12" x14ac:dyDescent="0.2">
      <c r="A127"/>
      <c r="B127"/>
      <c r="C127"/>
      <c r="D127"/>
      <c r="E127"/>
      <c r="F127"/>
      <c r="G127"/>
      <c r="H127"/>
      <c r="I127"/>
      <c r="J127" s="326"/>
      <c r="K127" s="326"/>
      <c r="L127" s="326"/>
    </row>
    <row r="128" spans="1:12" x14ac:dyDescent="0.2">
      <c r="A128"/>
      <c r="B128"/>
      <c r="C128"/>
      <c r="D128"/>
      <c r="E128"/>
      <c r="F128"/>
      <c r="G128"/>
      <c r="H128"/>
      <c r="I128"/>
      <c r="J128" s="326"/>
      <c r="K128" s="326"/>
      <c r="L128" s="326"/>
    </row>
    <row r="129" spans="1:12" x14ac:dyDescent="0.2">
      <c r="A129"/>
      <c r="B129"/>
      <c r="C129"/>
      <c r="D129"/>
      <c r="E129"/>
      <c r="F129"/>
      <c r="G129"/>
      <c r="H129"/>
      <c r="I129"/>
      <c r="J129" s="326"/>
      <c r="K129" s="326"/>
      <c r="L129" s="326"/>
    </row>
    <row r="130" spans="1:12" x14ac:dyDescent="0.2">
      <c r="A130"/>
      <c r="B130"/>
      <c r="C130"/>
      <c r="D130"/>
      <c r="E130"/>
      <c r="F130"/>
      <c r="G130"/>
      <c r="H130"/>
      <c r="I130"/>
      <c r="J130" s="326"/>
      <c r="K130" s="326"/>
      <c r="L130" s="326"/>
    </row>
    <row r="131" spans="1:12" x14ac:dyDescent="0.2">
      <c r="A131"/>
      <c r="B131"/>
      <c r="C131"/>
      <c r="D131"/>
      <c r="E131"/>
      <c r="F131"/>
      <c r="G131"/>
      <c r="H131"/>
      <c r="I131"/>
      <c r="J131" s="326"/>
      <c r="K131" s="326"/>
      <c r="L131" s="326"/>
    </row>
    <row r="132" spans="1:12" x14ac:dyDescent="0.2">
      <c r="A132"/>
      <c r="B132"/>
      <c r="C132"/>
      <c r="D132"/>
      <c r="E132"/>
      <c r="F132"/>
      <c r="G132"/>
      <c r="H132"/>
      <c r="I132"/>
      <c r="J132" s="326"/>
      <c r="K132" s="326"/>
      <c r="L132" s="326"/>
    </row>
    <row r="133" spans="1:12" x14ac:dyDescent="0.2">
      <c r="A133"/>
      <c r="B133"/>
      <c r="C133"/>
      <c r="D133"/>
      <c r="E133"/>
      <c r="F133"/>
      <c r="G133"/>
      <c r="H133"/>
      <c r="I133"/>
      <c r="J133" s="326"/>
      <c r="K133" s="326"/>
      <c r="L133" s="326"/>
    </row>
    <row r="134" spans="1:12" x14ac:dyDescent="0.2">
      <c r="A134"/>
      <c r="B134"/>
      <c r="C134"/>
      <c r="D134"/>
      <c r="E134"/>
      <c r="F134"/>
      <c r="G134"/>
      <c r="H134"/>
      <c r="I134"/>
      <c r="J134" s="326"/>
      <c r="K134" s="326"/>
      <c r="L134" s="326"/>
    </row>
    <row r="135" spans="1:12" x14ac:dyDescent="0.2">
      <c r="A135"/>
      <c r="B135"/>
      <c r="C135"/>
      <c r="D135"/>
      <c r="E135"/>
      <c r="F135"/>
      <c r="G135"/>
      <c r="H135"/>
      <c r="I135"/>
      <c r="J135" s="326"/>
      <c r="K135" s="326"/>
      <c r="L135" s="326"/>
    </row>
    <row r="136" spans="1:12" x14ac:dyDescent="0.2">
      <c r="A136"/>
      <c r="B136"/>
      <c r="C136"/>
      <c r="D136"/>
      <c r="E136"/>
      <c r="F136"/>
      <c r="G136"/>
      <c r="H136"/>
      <c r="I136"/>
      <c r="J136" s="326"/>
      <c r="K136" s="326"/>
      <c r="L136" s="326"/>
    </row>
    <row r="137" spans="1:12" x14ac:dyDescent="0.2">
      <c r="A137"/>
      <c r="B137"/>
      <c r="C137"/>
      <c r="D137"/>
      <c r="E137"/>
      <c r="F137"/>
      <c r="G137"/>
      <c r="H137"/>
      <c r="I137"/>
      <c r="J137" s="326"/>
      <c r="K137" s="326"/>
      <c r="L137" s="326"/>
    </row>
    <row r="138" spans="1:12" x14ac:dyDescent="0.2">
      <c r="A138"/>
      <c r="B138"/>
      <c r="C138"/>
      <c r="D138"/>
      <c r="E138"/>
      <c r="F138"/>
      <c r="G138"/>
      <c r="H138"/>
      <c r="I138"/>
      <c r="J138" s="326"/>
      <c r="K138" s="326"/>
      <c r="L138" s="326"/>
    </row>
    <row r="139" spans="1:12" x14ac:dyDescent="0.2">
      <c r="A139"/>
      <c r="B139"/>
      <c r="C139"/>
      <c r="D139"/>
      <c r="E139"/>
      <c r="F139"/>
      <c r="G139"/>
      <c r="H139"/>
      <c r="I139"/>
      <c r="J139" s="326"/>
      <c r="K139" s="326"/>
      <c r="L139" s="326"/>
    </row>
    <row r="140" spans="1:12" x14ac:dyDescent="0.2">
      <c r="A140"/>
      <c r="B140"/>
      <c r="C140"/>
      <c r="D140"/>
      <c r="E140"/>
      <c r="F140"/>
      <c r="G140"/>
      <c r="H140"/>
      <c r="I140"/>
      <c r="J140" s="326"/>
      <c r="K140" s="326"/>
      <c r="L140" s="326"/>
    </row>
    <row r="141" spans="1:12" x14ac:dyDescent="0.2">
      <c r="A141"/>
      <c r="B141"/>
      <c r="C141"/>
      <c r="D141"/>
      <c r="E141"/>
      <c r="F141"/>
      <c r="G141"/>
      <c r="H141"/>
      <c r="I141"/>
      <c r="J141" s="326"/>
      <c r="K141" s="326"/>
      <c r="L141" s="326"/>
    </row>
    <row r="142" spans="1:12" x14ac:dyDescent="0.2">
      <c r="A142"/>
      <c r="B142"/>
      <c r="C142"/>
      <c r="D142"/>
      <c r="E142"/>
      <c r="F142"/>
      <c r="G142"/>
      <c r="H142"/>
      <c r="I142"/>
      <c r="J142" s="326"/>
      <c r="K142" s="326"/>
      <c r="L142" s="326"/>
    </row>
    <row r="143" spans="1:12" x14ac:dyDescent="0.2">
      <c r="A143"/>
      <c r="B143"/>
      <c r="C143"/>
      <c r="D143"/>
      <c r="E143"/>
      <c r="F143"/>
      <c r="G143"/>
      <c r="H143"/>
      <c r="I143"/>
      <c r="J143" s="326"/>
      <c r="K143" s="326"/>
      <c r="L143" s="326"/>
    </row>
    <row r="144" spans="1:12" x14ac:dyDescent="0.2">
      <c r="A144"/>
      <c r="B144"/>
      <c r="C144"/>
      <c r="D144"/>
      <c r="E144"/>
      <c r="F144"/>
      <c r="G144"/>
      <c r="H144"/>
      <c r="I144"/>
      <c r="J144" s="326"/>
      <c r="K144" s="326"/>
      <c r="L144" s="326"/>
    </row>
    <row r="145" spans="1:12" x14ac:dyDescent="0.2">
      <c r="A145"/>
      <c r="B145"/>
      <c r="C145"/>
      <c r="D145"/>
      <c r="E145"/>
      <c r="F145"/>
      <c r="G145"/>
      <c r="H145"/>
      <c r="I145"/>
      <c r="J145" s="326"/>
      <c r="K145" s="326"/>
      <c r="L145" s="326"/>
    </row>
    <row r="146" spans="1:12" x14ac:dyDescent="0.2">
      <c r="A146"/>
      <c r="B146"/>
      <c r="C146"/>
      <c r="D146"/>
      <c r="E146"/>
      <c r="F146"/>
      <c r="G146"/>
      <c r="H146"/>
      <c r="I146"/>
      <c r="J146" s="326"/>
      <c r="K146" s="326"/>
      <c r="L146" s="326"/>
    </row>
    <row r="147" spans="1:12" x14ac:dyDescent="0.2">
      <c r="A147"/>
      <c r="B147"/>
      <c r="C147"/>
      <c r="D147"/>
      <c r="E147"/>
      <c r="F147"/>
      <c r="G147"/>
      <c r="H147"/>
      <c r="I147"/>
      <c r="J147" s="326"/>
      <c r="K147" s="326"/>
      <c r="L147" s="326"/>
    </row>
    <row r="148" spans="1:12" x14ac:dyDescent="0.2">
      <c r="A148"/>
      <c r="B148"/>
      <c r="C148"/>
      <c r="D148"/>
      <c r="E148"/>
      <c r="F148"/>
      <c r="G148"/>
      <c r="H148"/>
      <c r="I148"/>
      <c r="J148" s="326"/>
      <c r="K148" s="326"/>
      <c r="L148" s="326"/>
    </row>
    <row r="149" spans="1:12" x14ac:dyDescent="0.2">
      <c r="A149"/>
      <c r="B149"/>
      <c r="C149"/>
      <c r="D149"/>
      <c r="E149"/>
      <c r="F149"/>
      <c r="G149"/>
      <c r="H149"/>
      <c r="I149"/>
      <c r="J149" s="326"/>
      <c r="K149" s="326"/>
      <c r="L149" s="326"/>
    </row>
    <row r="150" spans="1:12" x14ac:dyDescent="0.2">
      <c r="A150"/>
      <c r="B150"/>
      <c r="C150"/>
      <c r="D150"/>
      <c r="E150"/>
      <c r="F150"/>
      <c r="G150"/>
      <c r="H150"/>
      <c r="I150"/>
      <c r="J150" s="326"/>
      <c r="K150" s="326"/>
      <c r="L150" s="326"/>
    </row>
    <row r="151" spans="1:12" x14ac:dyDescent="0.2">
      <c r="A151"/>
      <c r="B151"/>
      <c r="C151"/>
      <c r="D151"/>
      <c r="E151"/>
      <c r="F151"/>
      <c r="G151"/>
      <c r="H151"/>
      <c r="I151"/>
      <c r="J151" s="326"/>
      <c r="K151" s="326"/>
      <c r="L151" s="326"/>
    </row>
    <row r="152" spans="1:12" x14ac:dyDescent="0.2">
      <c r="A152"/>
      <c r="B152"/>
      <c r="C152"/>
      <c r="D152"/>
      <c r="E152"/>
      <c r="F152"/>
      <c r="G152"/>
      <c r="H152"/>
      <c r="I152"/>
      <c r="J152" s="326"/>
      <c r="K152" s="326"/>
      <c r="L152" s="326"/>
    </row>
    <row r="153" spans="1:12" x14ac:dyDescent="0.2">
      <c r="A153"/>
      <c r="B153"/>
      <c r="C153"/>
      <c r="D153"/>
      <c r="E153"/>
      <c r="F153"/>
      <c r="G153"/>
      <c r="H153"/>
      <c r="I153"/>
      <c r="J153" s="326"/>
      <c r="K153" s="326"/>
      <c r="L153" s="326"/>
    </row>
    <row r="154" spans="1:12" x14ac:dyDescent="0.2">
      <c r="A154"/>
      <c r="B154"/>
      <c r="C154"/>
      <c r="D154"/>
      <c r="E154"/>
      <c r="F154"/>
      <c r="G154"/>
      <c r="H154"/>
      <c r="I154"/>
      <c r="J154" s="326"/>
      <c r="K154" s="326"/>
      <c r="L154" s="326"/>
    </row>
    <row r="155" spans="1:12" x14ac:dyDescent="0.2">
      <c r="A155"/>
      <c r="B155"/>
      <c r="C155"/>
      <c r="D155"/>
      <c r="E155"/>
      <c r="F155"/>
      <c r="G155"/>
      <c r="H155"/>
      <c r="I155"/>
      <c r="J155" s="326"/>
      <c r="K155" s="326"/>
      <c r="L155" s="326"/>
    </row>
    <row r="156" spans="1:12" x14ac:dyDescent="0.2">
      <c r="A156"/>
      <c r="B156"/>
      <c r="C156"/>
      <c r="D156"/>
      <c r="E156"/>
      <c r="F156"/>
      <c r="G156"/>
      <c r="H156"/>
      <c r="I156"/>
      <c r="J156" s="326"/>
      <c r="K156" s="326"/>
      <c r="L156" s="326"/>
    </row>
    <row r="157" spans="1:12" x14ac:dyDescent="0.2">
      <c r="A157"/>
      <c r="B157"/>
      <c r="C157"/>
      <c r="D157"/>
      <c r="E157"/>
      <c r="F157"/>
      <c r="G157"/>
      <c r="H157"/>
      <c r="I157"/>
      <c r="J157" s="326"/>
      <c r="K157" s="326"/>
      <c r="L157" s="326"/>
    </row>
    <row r="158" spans="1:12" x14ac:dyDescent="0.2">
      <c r="A158"/>
      <c r="B158"/>
      <c r="C158"/>
      <c r="D158"/>
      <c r="E158"/>
      <c r="F158"/>
      <c r="G158"/>
      <c r="H158"/>
      <c r="I158"/>
      <c r="J158" s="326"/>
      <c r="K158" s="326"/>
      <c r="L158" s="326"/>
    </row>
    <row r="159" spans="1:12" x14ac:dyDescent="0.2">
      <c r="A159"/>
      <c r="B159"/>
      <c r="C159"/>
      <c r="D159"/>
      <c r="E159"/>
      <c r="F159"/>
      <c r="G159"/>
      <c r="H159"/>
      <c r="I159"/>
      <c r="J159" s="326"/>
      <c r="K159" s="326"/>
      <c r="L159" s="326"/>
    </row>
    <row r="160" spans="1:12" x14ac:dyDescent="0.2">
      <c r="A160"/>
      <c r="B160"/>
      <c r="C160"/>
      <c r="D160"/>
      <c r="E160"/>
      <c r="F160"/>
      <c r="G160"/>
      <c r="H160"/>
      <c r="I160"/>
      <c r="J160" s="326"/>
      <c r="K160" s="326"/>
      <c r="L160" s="326"/>
    </row>
    <row r="161" spans="1:12" x14ac:dyDescent="0.2">
      <c r="A161"/>
      <c r="B161"/>
      <c r="C161"/>
      <c r="D161"/>
      <c r="E161"/>
      <c r="F161"/>
      <c r="G161"/>
      <c r="H161"/>
      <c r="I161"/>
      <c r="J161" s="326"/>
      <c r="K161" s="326"/>
      <c r="L161" s="326"/>
    </row>
    <row r="162" spans="1:12" x14ac:dyDescent="0.2">
      <c r="A162"/>
      <c r="B162"/>
      <c r="C162"/>
      <c r="D162"/>
      <c r="E162"/>
      <c r="F162"/>
      <c r="G162"/>
      <c r="H162"/>
      <c r="I162"/>
      <c r="J162" s="326"/>
      <c r="K162" s="326"/>
      <c r="L162" s="326"/>
    </row>
    <row r="163" spans="1:12" x14ac:dyDescent="0.2">
      <c r="A163"/>
      <c r="B163"/>
      <c r="C163"/>
      <c r="D163"/>
      <c r="E163"/>
      <c r="F163"/>
      <c r="G163"/>
      <c r="H163"/>
      <c r="I163"/>
      <c r="J163" s="326"/>
      <c r="K163" s="326"/>
      <c r="L163" s="326"/>
    </row>
    <row r="164" spans="1:12" x14ac:dyDescent="0.2">
      <c r="A164"/>
      <c r="B164"/>
      <c r="C164"/>
      <c r="D164"/>
      <c r="E164"/>
      <c r="F164"/>
      <c r="G164"/>
      <c r="H164"/>
      <c r="I164"/>
      <c r="J164" s="326"/>
      <c r="K164" s="326"/>
      <c r="L164" s="326"/>
    </row>
    <row r="165" spans="1:12" x14ac:dyDescent="0.2">
      <c r="A165"/>
      <c r="B165"/>
      <c r="C165"/>
      <c r="D165"/>
      <c r="E165"/>
      <c r="F165"/>
      <c r="G165"/>
      <c r="H165"/>
      <c r="I165"/>
      <c r="J165" s="326"/>
      <c r="K165" s="326"/>
      <c r="L165" s="326"/>
    </row>
    <row r="166" spans="1:12" x14ac:dyDescent="0.2">
      <c r="A166"/>
      <c r="B166"/>
      <c r="C166"/>
      <c r="D166"/>
      <c r="E166"/>
      <c r="F166"/>
      <c r="G166"/>
      <c r="H166"/>
      <c r="I166"/>
      <c r="J166" s="326"/>
      <c r="K166" s="326"/>
      <c r="L166" s="326"/>
    </row>
    <row r="167" spans="1:12" x14ac:dyDescent="0.2">
      <c r="A167"/>
      <c r="B167"/>
      <c r="C167"/>
      <c r="D167"/>
      <c r="E167"/>
      <c r="F167"/>
      <c r="G167"/>
      <c r="H167"/>
      <c r="I167"/>
      <c r="J167" s="326"/>
      <c r="K167" s="326"/>
      <c r="L167" s="326"/>
    </row>
    <row r="168" spans="1:12" x14ac:dyDescent="0.2">
      <c r="A168"/>
      <c r="B168"/>
      <c r="C168"/>
      <c r="D168"/>
      <c r="E168"/>
      <c r="F168"/>
      <c r="G168"/>
      <c r="H168"/>
      <c r="I168"/>
      <c r="J168" s="326"/>
      <c r="K168" s="326"/>
      <c r="L168" s="326"/>
    </row>
    <row r="169" spans="1:12" x14ac:dyDescent="0.2">
      <c r="A169"/>
      <c r="B169"/>
      <c r="C169"/>
      <c r="D169"/>
      <c r="E169"/>
      <c r="F169"/>
      <c r="G169"/>
      <c r="H169"/>
      <c r="I169"/>
      <c r="J169" s="326"/>
      <c r="K169" s="326"/>
      <c r="L169" s="326"/>
    </row>
    <row r="170" spans="1:12" x14ac:dyDescent="0.2">
      <c r="A170"/>
      <c r="B170"/>
      <c r="C170"/>
      <c r="D170"/>
      <c r="E170"/>
      <c r="F170"/>
      <c r="G170"/>
      <c r="H170"/>
      <c r="I170"/>
      <c r="J170" s="326"/>
      <c r="K170" s="326"/>
      <c r="L170" s="326"/>
    </row>
    <row r="171" spans="1:12" x14ac:dyDescent="0.2">
      <c r="A171"/>
      <c r="B171"/>
      <c r="C171"/>
      <c r="D171"/>
      <c r="E171"/>
      <c r="F171"/>
      <c r="G171"/>
      <c r="H171"/>
      <c r="I171"/>
      <c r="J171" s="326"/>
      <c r="K171" s="326"/>
      <c r="L171" s="326"/>
    </row>
    <row r="172" spans="1:12" x14ac:dyDescent="0.2">
      <c r="A172"/>
      <c r="B172"/>
      <c r="C172"/>
      <c r="D172"/>
      <c r="E172"/>
      <c r="F172"/>
      <c r="G172"/>
      <c r="H172"/>
      <c r="I172"/>
      <c r="J172" s="326"/>
      <c r="K172" s="326"/>
      <c r="L172" s="326"/>
    </row>
    <row r="173" spans="1:12" x14ac:dyDescent="0.2">
      <c r="A173"/>
      <c r="B173"/>
      <c r="C173"/>
      <c r="D173"/>
      <c r="E173"/>
      <c r="F173"/>
      <c r="G173"/>
      <c r="H173"/>
      <c r="I173"/>
      <c r="J173" s="326"/>
      <c r="K173" s="326"/>
      <c r="L173" s="326"/>
    </row>
    <row r="174" spans="1:12" x14ac:dyDescent="0.2">
      <c r="A174"/>
      <c r="B174"/>
      <c r="C174"/>
      <c r="D174"/>
      <c r="E174"/>
      <c r="F174"/>
      <c r="G174"/>
      <c r="H174"/>
      <c r="I174"/>
      <c r="J174" s="326"/>
      <c r="K174" s="326"/>
      <c r="L174" s="326"/>
    </row>
    <row r="175" spans="1:12" x14ac:dyDescent="0.2">
      <c r="A175"/>
      <c r="B175"/>
      <c r="C175"/>
      <c r="D175"/>
      <c r="E175"/>
      <c r="F175"/>
      <c r="G175"/>
      <c r="H175"/>
      <c r="I175"/>
      <c r="J175" s="326"/>
      <c r="K175" s="326"/>
      <c r="L175" s="326"/>
    </row>
    <row r="176" spans="1:12" x14ac:dyDescent="0.2">
      <c r="A176"/>
      <c r="B176"/>
      <c r="C176"/>
      <c r="D176"/>
      <c r="E176"/>
      <c r="F176"/>
      <c r="G176"/>
      <c r="H176"/>
      <c r="I176"/>
      <c r="J176" s="326"/>
      <c r="K176" s="326"/>
      <c r="L176" s="326"/>
    </row>
    <row r="177" spans="1:12" x14ac:dyDescent="0.2">
      <c r="A177"/>
      <c r="B177"/>
      <c r="C177"/>
      <c r="D177"/>
      <c r="E177"/>
      <c r="F177"/>
      <c r="G177"/>
      <c r="H177"/>
      <c r="I177"/>
      <c r="J177" s="326"/>
      <c r="K177" s="326"/>
      <c r="L177" s="326"/>
    </row>
    <row r="178" spans="1:12" x14ac:dyDescent="0.2">
      <c r="A178"/>
      <c r="B178"/>
      <c r="C178"/>
      <c r="D178"/>
      <c r="E178"/>
      <c r="F178"/>
      <c r="G178"/>
      <c r="H178"/>
      <c r="I178"/>
      <c r="J178" s="326"/>
      <c r="K178" s="326"/>
      <c r="L178" s="326"/>
    </row>
    <row r="179" spans="1:12" x14ac:dyDescent="0.2">
      <c r="A179"/>
      <c r="B179"/>
      <c r="C179"/>
      <c r="D179"/>
      <c r="E179"/>
      <c r="F179"/>
      <c r="G179"/>
      <c r="H179"/>
      <c r="I179"/>
      <c r="J179" s="326"/>
      <c r="K179" s="326"/>
      <c r="L179" s="326"/>
    </row>
    <row r="180" spans="1:12" x14ac:dyDescent="0.2">
      <c r="A180"/>
      <c r="B180"/>
      <c r="C180"/>
      <c r="D180"/>
      <c r="E180"/>
      <c r="F180"/>
      <c r="G180"/>
      <c r="H180"/>
      <c r="I180"/>
      <c r="J180" s="326"/>
      <c r="K180" s="326"/>
      <c r="L180" s="326"/>
    </row>
    <row r="181" spans="1:12" x14ac:dyDescent="0.2">
      <c r="A181"/>
      <c r="B181"/>
      <c r="C181"/>
      <c r="D181"/>
      <c r="E181"/>
      <c r="F181"/>
      <c r="G181"/>
      <c r="H181"/>
      <c r="I181"/>
      <c r="J181" s="326"/>
      <c r="K181" s="326"/>
      <c r="L181" s="326"/>
    </row>
    <row r="182" spans="1:12" x14ac:dyDescent="0.2">
      <c r="A182"/>
      <c r="B182"/>
      <c r="C182"/>
      <c r="D182"/>
      <c r="E182"/>
      <c r="F182"/>
      <c r="G182"/>
      <c r="H182"/>
      <c r="I182"/>
      <c r="J182" s="326"/>
      <c r="K182" s="326"/>
      <c r="L182" s="326"/>
    </row>
    <row r="183" spans="1:12" x14ac:dyDescent="0.2">
      <c r="A183"/>
      <c r="B183"/>
      <c r="C183"/>
      <c r="D183"/>
      <c r="E183"/>
      <c r="F183"/>
      <c r="G183"/>
      <c r="H183"/>
      <c r="I183"/>
      <c r="J183" s="326"/>
      <c r="K183" s="326"/>
      <c r="L183" s="326"/>
    </row>
    <row r="184" spans="1:12" x14ac:dyDescent="0.2">
      <c r="A184"/>
      <c r="B184"/>
      <c r="C184"/>
      <c r="D184"/>
      <c r="E184"/>
      <c r="F184"/>
      <c r="G184"/>
      <c r="H184"/>
      <c r="I184"/>
      <c r="J184" s="326"/>
      <c r="K184" s="326"/>
      <c r="L184" s="326"/>
    </row>
    <row r="185" spans="1:12" x14ac:dyDescent="0.2">
      <c r="A185"/>
      <c r="B185"/>
      <c r="C185"/>
      <c r="D185"/>
      <c r="E185"/>
      <c r="F185"/>
      <c r="G185"/>
      <c r="H185"/>
      <c r="I185"/>
      <c r="J185" s="326"/>
      <c r="K185" s="326"/>
      <c r="L185" s="326"/>
    </row>
    <row r="186" spans="1:12" x14ac:dyDescent="0.2">
      <c r="A186"/>
      <c r="B186"/>
      <c r="C186"/>
      <c r="D186"/>
      <c r="E186"/>
      <c r="F186"/>
      <c r="G186"/>
      <c r="H186"/>
      <c r="I186"/>
      <c r="J186" s="326"/>
      <c r="K186" s="326"/>
      <c r="L186" s="326"/>
    </row>
    <row r="187" spans="1:12" x14ac:dyDescent="0.2">
      <c r="A187"/>
      <c r="B187"/>
      <c r="C187"/>
      <c r="D187"/>
      <c r="E187"/>
      <c r="F187"/>
      <c r="G187"/>
      <c r="H187"/>
      <c r="I187"/>
      <c r="J187" s="326"/>
      <c r="K187" s="326"/>
      <c r="L187" s="326"/>
    </row>
    <row r="188" spans="1:12" x14ac:dyDescent="0.2">
      <c r="A188"/>
      <c r="B188"/>
      <c r="C188"/>
      <c r="D188"/>
      <c r="E188"/>
      <c r="F188"/>
      <c r="G188"/>
      <c r="H188"/>
      <c r="I188"/>
      <c r="J188" s="326"/>
      <c r="K188" s="326"/>
      <c r="L188" s="326"/>
    </row>
    <row r="189" spans="1:12" x14ac:dyDescent="0.2">
      <c r="A189"/>
      <c r="B189"/>
      <c r="C189"/>
      <c r="D189"/>
      <c r="E189"/>
      <c r="F189"/>
      <c r="G189"/>
      <c r="H189"/>
      <c r="I189"/>
      <c r="J189" s="326"/>
      <c r="K189" s="326"/>
      <c r="L189" s="326"/>
    </row>
    <row r="190" spans="1:12" x14ac:dyDescent="0.2">
      <c r="A190"/>
      <c r="B190"/>
      <c r="C190"/>
      <c r="D190"/>
      <c r="E190"/>
      <c r="F190"/>
      <c r="G190"/>
      <c r="H190"/>
      <c r="I190"/>
      <c r="J190" s="326"/>
      <c r="K190" s="326"/>
      <c r="L190" s="326"/>
    </row>
    <row r="191" spans="1:12" x14ac:dyDescent="0.2">
      <c r="A191"/>
      <c r="B191"/>
      <c r="C191"/>
      <c r="D191"/>
      <c r="E191"/>
      <c r="F191"/>
      <c r="G191"/>
      <c r="H191"/>
      <c r="I191"/>
      <c r="J191" s="326"/>
      <c r="K191" s="326"/>
      <c r="L191" s="326"/>
    </row>
    <row r="192" spans="1:12" x14ac:dyDescent="0.2">
      <c r="A192"/>
      <c r="B192"/>
      <c r="C192"/>
      <c r="D192"/>
      <c r="E192"/>
      <c r="F192"/>
      <c r="G192"/>
      <c r="H192"/>
      <c r="I192"/>
      <c r="J192" s="326"/>
      <c r="K192" s="326"/>
      <c r="L192" s="326"/>
    </row>
    <row r="193" spans="1:12" x14ac:dyDescent="0.2">
      <c r="A193"/>
      <c r="B193"/>
      <c r="C193"/>
      <c r="D193"/>
      <c r="E193"/>
      <c r="F193"/>
      <c r="G193"/>
      <c r="H193"/>
      <c r="I193"/>
      <c r="J193" s="326"/>
      <c r="K193" s="326"/>
      <c r="L193" s="326"/>
    </row>
    <row r="194" spans="1:12" x14ac:dyDescent="0.2">
      <c r="A194"/>
      <c r="B194"/>
      <c r="C194"/>
      <c r="D194"/>
      <c r="E194"/>
      <c r="F194"/>
      <c r="G194"/>
      <c r="H194"/>
      <c r="I194"/>
      <c r="J194" s="326"/>
      <c r="K194" s="326"/>
      <c r="L194" s="326"/>
    </row>
    <row r="195" spans="1:12" x14ac:dyDescent="0.2">
      <c r="A195"/>
      <c r="B195"/>
      <c r="C195"/>
      <c r="D195"/>
      <c r="E195"/>
      <c r="F195"/>
      <c r="G195"/>
      <c r="H195"/>
      <c r="I195"/>
      <c r="J195" s="326"/>
      <c r="K195" s="326"/>
      <c r="L195" s="326"/>
    </row>
    <row r="196" spans="1:12" x14ac:dyDescent="0.2">
      <c r="A196"/>
      <c r="B196"/>
      <c r="C196"/>
      <c r="D196"/>
      <c r="E196"/>
      <c r="F196"/>
      <c r="G196"/>
      <c r="H196"/>
      <c r="I196"/>
      <c r="J196" s="326"/>
      <c r="K196" s="326"/>
      <c r="L196" s="326"/>
    </row>
    <row r="197" spans="1:12" x14ac:dyDescent="0.2">
      <c r="A197"/>
      <c r="B197"/>
      <c r="C197"/>
      <c r="D197"/>
      <c r="E197"/>
      <c r="F197"/>
      <c r="G197"/>
      <c r="H197"/>
      <c r="I197"/>
      <c r="J197" s="326"/>
      <c r="K197" s="326"/>
      <c r="L197" s="326"/>
    </row>
    <row r="198" spans="1:12" x14ac:dyDescent="0.2">
      <c r="A198"/>
      <c r="B198"/>
      <c r="C198"/>
      <c r="D198"/>
      <c r="E198"/>
      <c r="F198"/>
      <c r="G198"/>
      <c r="H198"/>
      <c r="I198"/>
      <c r="J198" s="326"/>
      <c r="K198" s="326"/>
      <c r="L198" s="326"/>
    </row>
    <row r="199" spans="1:12" x14ac:dyDescent="0.2">
      <c r="A199"/>
      <c r="B199"/>
      <c r="C199"/>
      <c r="D199"/>
      <c r="E199"/>
      <c r="F199"/>
      <c r="G199"/>
      <c r="H199"/>
      <c r="I199"/>
      <c r="J199" s="326"/>
      <c r="K199" s="326"/>
      <c r="L199" s="326"/>
    </row>
    <row r="200" spans="1:12" x14ac:dyDescent="0.2">
      <c r="A200"/>
      <c r="B200"/>
      <c r="C200"/>
      <c r="D200"/>
      <c r="E200"/>
      <c r="F200"/>
      <c r="G200"/>
      <c r="H200"/>
      <c r="I200"/>
      <c r="J200" s="326"/>
      <c r="K200" s="326"/>
      <c r="L200" s="326"/>
    </row>
    <row r="201" spans="1:12" x14ac:dyDescent="0.2">
      <c r="A201"/>
      <c r="B201"/>
      <c r="C201"/>
      <c r="D201"/>
      <c r="E201"/>
      <c r="F201"/>
      <c r="G201"/>
      <c r="H201"/>
      <c r="I201"/>
      <c r="J201" s="326"/>
      <c r="K201" s="326"/>
      <c r="L201" s="326"/>
    </row>
    <row r="202" spans="1:12" x14ac:dyDescent="0.2">
      <c r="A202"/>
      <c r="B202"/>
      <c r="C202"/>
      <c r="D202"/>
      <c r="E202"/>
      <c r="F202"/>
      <c r="G202"/>
      <c r="H202"/>
      <c r="I202"/>
      <c r="J202" s="326"/>
      <c r="K202" s="326"/>
      <c r="L202" s="326"/>
    </row>
    <row r="203" spans="1:12" x14ac:dyDescent="0.2">
      <c r="A203"/>
      <c r="B203"/>
      <c r="C203"/>
      <c r="D203"/>
      <c r="E203"/>
      <c r="F203"/>
      <c r="G203"/>
      <c r="H203"/>
      <c r="I203"/>
      <c r="J203" s="326"/>
      <c r="K203" s="326"/>
      <c r="L203" s="326"/>
    </row>
    <row r="204" spans="1:12" x14ac:dyDescent="0.2">
      <c r="A204"/>
      <c r="B204"/>
      <c r="C204"/>
      <c r="D204"/>
      <c r="E204"/>
      <c r="F204"/>
      <c r="G204"/>
      <c r="H204"/>
      <c r="I204"/>
      <c r="J204" s="326"/>
      <c r="K204" s="326"/>
      <c r="L204" s="326"/>
    </row>
    <row r="205" spans="1:12" x14ac:dyDescent="0.2">
      <c r="A205"/>
      <c r="B205"/>
      <c r="C205"/>
      <c r="D205"/>
      <c r="E205"/>
      <c r="F205"/>
      <c r="G205"/>
      <c r="H205"/>
      <c r="I205"/>
      <c r="J205" s="326"/>
      <c r="K205" s="326"/>
      <c r="L205" s="326"/>
    </row>
    <row r="206" spans="1:12" x14ac:dyDescent="0.2">
      <c r="A206"/>
      <c r="B206"/>
      <c r="C206"/>
      <c r="D206"/>
      <c r="E206"/>
      <c r="F206"/>
      <c r="G206"/>
      <c r="H206"/>
      <c r="I206"/>
      <c r="J206" s="326"/>
      <c r="K206" s="326"/>
      <c r="L206" s="326"/>
    </row>
    <row r="207" spans="1:12" x14ac:dyDescent="0.2">
      <c r="A207"/>
      <c r="B207"/>
      <c r="C207"/>
      <c r="D207"/>
      <c r="E207"/>
      <c r="F207"/>
      <c r="G207"/>
      <c r="H207"/>
      <c r="I207"/>
      <c r="J207" s="326"/>
      <c r="K207" s="326"/>
      <c r="L207" s="326"/>
    </row>
    <row r="208" spans="1:12" x14ac:dyDescent="0.2">
      <c r="A208"/>
      <c r="B208"/>
      <c r="C208"/>
      <c r="D208"/>
      <c r="E208"/>
      <c r="F208"/>
      <c r="G208"/>
      <c r="H208"/>
      <c r="I208"/>
      <c r="J208" s="326"/>
      <c r="K208" s="326"/>
      <c r="L208" s="326"/>
    </row>
    <row r="209" spans="1:12" x14ac:dyDescent="0.2">
      <c r="A209"/>
      <c r="B209"/>
      <c r="C209"/>
      <c r="D209"/>
      <c r="E209"/>
      <c r="F209"/>
      <c r="G209"/>
      <c r="H209"/>
      <c r="I209"/>
      <c r="J209" s="326"/>
      <c r="K209" s="326"/>
      <c r="L209" s="326"/>
    </row>
    <row r="210" spans="1:12" x14ac:dyDescent="0.2">
      <c r="A210"/>
      <c r="B210"/>
      <c r="C210"/>
      <c r="D210"/>
      <c r="E210"/>
      <c r="F210"/>
      <c r="G210"/>
      <c r="H210"/>
      <c r="I210"/>
      <c r="J210" s="326"/>
      <c r="K210" s="326"/>
      <c r="L210" s="326"/>
    </row>
    <row r="211" spans="1:12" x14ac:dyDescent="0.2">
      <c r="A211"/>
      <c r="B211"/>
      <c r="C211"/>
      <c r="D211"/>
      <c r="E211"/>
      <c r="F211"/>
      <c r="G211"/>
      <c r="H211"/>
      <c r="I211"/>
      <c r="J211" s="326"/>
      <c r="K211" s="326"/>
      <c r="L211" s="326"/>
    </row>
    <row r="212" spans="1:12" x14ac:dyDescent="0.2">
      <c r="A212"/>
      <c r="B212"/>
      <c r="C212"/>
      <c r="D212"/>
      <c r="E212"/>
      <c r="F212"/>
      <c r="G212"/>
      <c r="H212"/>
      <c r="I212"/>
      <c r="J212" s="326"/>
      <c r="K212" s="326"/>
      <c r="L212" s="326"/>
    </row>
    <row r="213" spans="1:12" x14ac:dyDescent="0.2">
      <c r="A213"/>
      <c r="B213"/>
      <c r="C213"/>
      <c r="D213"/>
      <c r="E213"/>
      <c r="F213"/>
      <c r="G213"/>
      <c r="H213"/>
      <c r="I213"/>
      <c r="J213" s="326"/>
      <c r="K213" s="326"/>
      <c r="L213" s="326"/>
    </row>
    <row r="214" spans="1:12" x14ac:dyDescent="0.2">
      <c r="A214"/>
      <c r="B214"/>
      <c r="C214"/>
      <c r="D214"/>
      <c r="E214"/>
      <c r="F214"/>
      <c r="G214"/>
      <c r="H214"/>
      <c r="I214"/>
      <c r="J214" s="326"/>
      <c r="K214" s="326"/>
      <c r="L214" s="326"/>
    </row>
    <row r="215" spans="1:12" x14ac:dyDescent="0.2">
      <c r="A215"/>
      <c r="B215"/>
      <c r="C215"/>
      <c r="D215"/>
      <c r="E215"/>
      <c r="F215"/>
      <c r="G215"/>
      <c r="H215"/>
      <c r="I215"/>
      <c r="J215" s="326"/>
      <c r="K215" s="326"/>
      <c r="L215" s="326"/>
    </row>
    <row r="216" spans="1:12" x14ac:dyDescent="0.2">
      <c r="A216"/>
      <c r="B216"/>
      <c r="C216"/>
      <c r="D216"/>
      <c r="E216"/>
      <c r="F216"/>
      <c r="G216"/>
      <c r="H216"/>
      <c r="I216"/>
      <c r="J216" s="326"/>
      <c r="K216" s="326"/>
      <c r="L216" s="326"/>
    </row>
    <row r="217" spans="1:12" x14ac:dyDescent="0.2">
      <c r="A217"/>
      <c r="B217"/>
      <c r="C217"/>
      <c r="D217"/>
      <c r="E217"/>
      <c r="F217"/>
      <c r="G217"/>
      <c r="H217"/>
      <c r="I217"/>
      <c r="J217" s="326"/>
      <c r="K217" s="326"/>
      <c r="L217" s="326"/>
    </row>
    <row r="218" spans="1:12" x14ac:dyDescent="0.2">
      <c r="A218"/>
      <c r="B218"/>
      <c r="C218"/>
      <c r="D218"/>
      <c r="E218"/>
      <c r="F218"/>
      <c r="G218"/>
      <c r="H218"/>
      <c r="I218"/>
      <c r="J218" s="326"/>
      <c r="K218" s="326"/>
      <c r="L218" s="326"/>
    </row>
    <row r="219" spans="1:12" x14ac:dyDescent="0.2">
      <c r="A219"/>
      <c r="B219"/>
      <c r="C219"/>
      <c r="D219"/>
      <c r="E219"/>
      <c r="F219"/>
      <c r="G219"/>
      <c r="H219"/>
      <c r="I219"/>
      <c r="J219" s="326"/>
      <c r="K219" s="326"/>
      <c r="L219" s="326"/>
    </row>
    <row r="220" spans="1:12" x14ac:dyDescent="0.2">
      <c r="A220"/>
      <c r="B220"/>
      <c r="C220"/>
      <c r="D220"/>
      <c r="E220"/>
      <c r="F220"/>
      <c r="G220"/>
      <c r="H220"/>
      <c r="I220"/>
      <c r="J220" s="326"/>
      <c r="K220" s="326"/>
      <c r="L220" s="326"/>
    </row>
    <row r="221" spans="1:12" x14ac:dyDescent="0.2">
      <c r="A221"/>
      <c r="B221"/>
      <c r="C221"/>
      <c r="D221"/>
      <c r="E221"/>
      <c r="F221"/>
      <c r="G221"/>
      <c r="H221"/>
      <c r="I221"/>
      <c r="J221" s="326"/>
      <c r="K221" s="326"/>
      <c r="L221" s="326"/>
    </row>
    <row r="222" spans="1:12" x14ac:dyDescent="0.2">
      <c r="A222"/>
      <c r="B222"/>
      <c r="C222"/>
      <c r="D222"/>
      <c r="E222"/>
      <c r="F222"/>
      <c r="G222"/>
      <c r="H222"/>
      <c r="I222"/>
      <c r="J222" s="326"/>
      <c r="K222" s="326"/>
      <c r="L222" s="326"/>
    </row>
    <row r="223" spans="1:12" x14ac:dyDescent="0.2">
      <c r="A223"/>
      <c r="B223"/>
      <c r="C223"/>
      <c r="D223"/>
      <c r="E223"/>
      <c r="F223"/>
      <c r="G223"/>
      <c r="H223"/>
      <c r="I223"/>
      <c r="J223" s="326"/>
      <c r="K223" s="326"/>
      <c r="L223" s="326"/>
    </row>
    <row r="224" spans="1:12" x14ac:dyDescent="0.2">
      <c r="A224"/>
      <c r="B224"/>
      <c r="C224"/>
      <c r="D224"/>
      <c r="E224"/>
      <c r="F224"/>
      <c r="G224"/>
      <c r="H224"/>
      <c r="I224"/>
      <c r="J224" s="326"/>
      <c r="K224" s="326"/>
      <c r="L224" s="326"/>
    </row>
    <row r="225" spans="1:12" x14ac:dyDescent="0.2">
      <c r="A225"/>
      <c r="B225"/>
      <c r="C225"/>
      <c r="D225"/>
      <c r="E225"/>
      <c r="F225"/>
      <c r="G225"/>
      <c r="H225"/>
      <c r="I225"/>
      <c r="J225" s="326"/>
      <c r="K225" s="326"/>
      <c r="L225" s="326"/>
    </row>
    <row r="226" spans="1:12" x14ac:dyDescent="0.2">
      <c r="A226"/>
      <c r="B226"/>
      <c r="C226"/>
      <c r="D226"/>
      <c r="E226"/>
      <c r="F226"/>
      <c r="G226"/>
      <c r="H226"/>
      <c r="I226"/>
      <c r="J226" s="326"/>
      <c r="K226" s="326"/>
      <c r="L226" s="326"/>
    </row>
    <row r="227" spans="1:12" x14ac:dyDescent="0.2">
      <c r="A227"/>
      <c r="B227"/>
      <c r="C227"/>
      <c r="D227"/>
      <c r="E227"/>
      <c r="F227"/>
      <c r="G227"/>
      <c r="H227"/>
      <c r="I227"/>
      <c r="J227" s="326"/>
      <c r="K227" s="326"/>
      <c r="L227" s="326"/>
    </row>
    <row r="228" spans="1:12" x14ac:dyDescent="0.2">
      <c r="A228"/>
      <c r="B228"/>
      <c r="C228"/>
      <c r="D228"/>
      <c r="E228"/>
      <c r="F228"/>
      <c r="G228"/>
      <c r="H228"/>
      <c r="I228"/>
      <c r="J228" s="326"/>
      <c r="K228" s="326"/>
      <c r="L228" s="326"/>
    </row>
    <row r="229" spans="1:12" x14ac:dyDescent="0.2">
      <c r="A229"/>
      <c r="B229"/>
      <c r="C229"/>
      <c r="D229"/>
      <c r="E229"/>
      <c r="F229"/>
      <c r="G229"/>
      <c r="H229"/>
      <c r="I229"/>
      <c r="J229" s="326"/>
      <c r="K229" s="326"/>
      <c r="L229" s="326"/>
    </row>
    <row r="230" spans="1:12" x14ac:dyDescent="0.2">
      <c r="A230"/>
      <c r="B230"/>
      <c r="C230"/>
      <c r="D230"/>
      <c r="E230"/>
      <c r="F230"/>
      <c r="G230"/>
      <c r="H230"/>
      <c r="I230"/>
      <c r="J230" s="326"/>
      <c r="K230" s="326"/>
      <c r="L230" s="326"/>
    </row>
    <row r="231" spans="1:12" x14ac:dyDescent="0.2">
      <c r="A231"/>
      <c r="B231"/>
      <c r="C231"/>
      <c r="D231"/>
      <c r="E231"/>
      <c r="F231"/>
      <c r="G231"/>
      <c r="H231"/>
      <c r="I231"/>
      <c r="J231" s="326"/>
      <c r="K231" s="326"/>
      <c r="L231" s="326"/>
    </row>
    <row r="232" spans="1:12" x14ac:dyDescent="0.2">
      <c r="A232"/>
      <c r="B232"/>
      <c r="C232"/>
      <c r="D232"/>
      <c r="E232"/>
      <c r="F232"/>
      <c r="G232"/>
      <c r="H232"/>
      <c r="I232"/>
      <c r="J232" s="326"/>
      <c r="K232" s="326"/>
      <c r="L232" s="326"/>
    </row>
    <row r="233" spans="1:12" x14ac:dyDescent="0.2">
      <c r="A233"/>
      <c r="B233"/>
      <c r="C233"/>
      <c r="D233"/>
      <c r="E233"/>
      <c r="F233"/>
      <c r="G233"/>
      <c r="H233"/>
      <c r="I233"/>
      <c r="J233" s="326"/>
      <c r="K233" s="326"/>
      <c r="L233" s="326"/>
    </row>
    <row r="234" spans="1:12" x14ac:dyDescent="0.2">
      <c r="A234"/>
      <c r="B234"/>
      <c r="C234"/>
      <c r="D234"/>
      <c r="E234"/>
      <c r="F234"/>
      <c r="G234"/>
      <c r="H234"/>
      <c r="I234"/>
      <c r="J234" s="326"/>
      <c r="K234" s="326"/>
      <c r="L234" s="326"/>
    </row>
    <row r="235" spans="1:12" x14ac:dyDescent="0.2">
      <c r="A235"/>
      <c r="B235"/>
      <c r="C235"/>
      <c r="D235"/>
      <c r="E235"/>
      <c r="F235"/>
      <c r="G235"/>
      <c r="H235"/>
      <c r="I235"/>
      <c r="J235" s="326"/>
      <c r="K235" s="326"/>
      <c r="L235" s="326"/>
    </row>
    <row r="236" spans="1:12" x14ac:dyDescent="0.2">
      <c r="A236"/>
      <c r="B236"/>
      <c r="C236"/>
      <c r="D236"/>
      <c r="E236"/>
      <c r="F236"/>
      <c r="G236"/>
      <c r="H236"/>
      <c r="I236"/>
      <c r="J236" s="326"/>
      <c r="K236" s="326"/>
      <c r="L236" s="326"/>
    </row>
    <row r="237" spans="1:12" x14ac:dyDescent="0.2">
      <c r="A237"/>
      <c r="B237"/>
      <c r="C237"/>
      <c r="D237"/>
      <c r="E237"/>
      <c r="F237"/>
      <c r="G237"/>
      <c r="H237"/>
      <c r="I237"/>
      <c r="J237" s="326"/>
      <c r="K237" s="326"/>
      <c r="L237" s="326"/>
    </row>
    <row r="238" spans="1:12" x14ac:dyDescent="0.2">
      <c r="A238"/>
      <c r="B238"/>
      <c r="C238"/>
      <c r="D238"/>
      <c r="E238"/>
      <c r="F238"/>
      <c r="G238"/>
      <c r="H238"/>
      <c r="I238"/>
      <c r="J238" s="326"/>
      <c r="K238" s="326"/>
      <c r="L238" s="326"/>
    </row>
    <row r="239" spans="1:12" x14ac:dyDescent="0.2">
      <c r="A239"/>
      <c r="B239"/>
      <c r="C239"/>
      <c r="D239"/>
      <c r="E239"/>
      <c r="F239"/>
      <c r="G239"/>
      <c r="H239"/>
      <c r="I239"/>
      <c r="J239" s="326"/>
      <c r="K239" s="326"/>
      <c r="L239" s="326"/>
    </row>
    <row r="240" spans="1:12" x14ac:dyDescent="0.2">
      <c r="A240"/>
      <c r="B240"/>
      <c r="C240"/>
      <c r="D240"/>
      <c r="E240"/>
      <c r="F240"/>
      <c r="G240"/>
      <c r="H240"/>
      <c r="I240"/>
      <c r="J240" s="326"/>
      <c r="K240" s="326"/>
      <c r="L240" s="326"/>
    </row>
    <row r="241" spans="1:12" x14ac:dyDescent="0.2">
      <c r="A241"/>
      <c r="B241"/>
      <c r="C241"/>
      <c r="D241"/>
      <c r="E241"/>
      <c r="F241"/>
      <c r="G241"/>
      <c r="H241"/>
      <c r="I241"/>
      <c r="J241" s="326"/>
      <c r="K241" s="326"/>
      <c r="L241" s="326"/>
    </row>
    <row r="242" spans="1:12" x14ac:dyDescent="0.2">
      <c r="A242"/>
      <c r="B242"/>
      <c r="C242"/>
      <c r="D242"/>
      <c r="E242"/>
      <c r="F242"/>
      <c r="G242"/>
      <c r="H242"/>
      <c r="I242"/>
      <c r="J242" s="326"/>
      <c r="K242" s="326"/>
      <c r="L242" s="326"/>
    </row>
    <row r="243" spans="1:12" x14ac:dyDescent="0.2">
      <c r="A243"/>
      <c r="B243"/>
      <c r="C243"/>
      <c r="D243"/>
      <c r="E243"/>
      <c r="F243"/>
      <c r="G243"/>
      <c r="H243"/>
      <c r="I243"/>
      <c r="J243" s="326"/>
      <c r="K243" s="326"/>
      <c r="L243" s="326"/>
    </row>
    <row r="244" spans="1:12" x14ac:dyDescent="0.2">
      <c r="A244"/>
      <c r="B244"/>
      <c r="C244"/>
      <c r="D244"/>
      <c r="E244"/>
      <c r="F244"/>
      <c r="G244"/>
      <c r="H244"/>
      <c r="I244"/>
      <c r="J244" s="326"/>
      <c r="K244" s="326"/>
      <c r="L244" s="326"/>
    </row>
    <row r="245" spans="1:12" x14ac:dyDescent="0.2">
      <c r="A245"/>
      <c r="B245"/>
      <c r="C245"/>
      <c r="D245"/>
      <c r="E245"/>
      <c r="F245"/>
      <c r="G245"/>
      <c r="H245"/>
      <c r="I245"/>
      <c r="J245" s="326"/>
      <c r="K245" s="326"/>
      <c r="L245" s="326"/>
    </row>
    <row r="246" spans="1:12" x14ac:dyDescent="0.2">
      <c r="A246"/>
      <c r="B246"/>
      <c r="C246"/>
      <c r="D246"/>
      <c r="E246"/>
      <c r="F246"/>
      <c r="G246"/>
      <c r="H246"/>
      <c r="I246"/>
      <c r="J246" s="326"/>
      <c r="K246" s="326"/>
      <c r="L246" s="326"/>
    </row>
    <row r="247" spans="1:12" x14ac:dyDescent="0.2">
      <c r="A247"/>
      <c r="B247"/>
      <c r="C247"/>
      <c r="D247"/>
      <c r="E247"/>
      <c r="F247"/>
      <c r="G247"/>
      <c r="H247"/>
      <c r="I247"/>
      <c r="J247" s="326"/>
      <c r="K247" s="326"/>
      <c r="L247" s="326"/>
    </row>
    <row r="248" spans="1:12" x14ac:dyDescent="0.2">
      <c r="A248"/>
      <c r="B248"/>
      <c r="C248"/>
      <c r="D248"/>
      <c r="E248"/>
      <c r="F248"/>
      <c r="G248"/>
      <c r="H248"/>
      <c r="I248"/>
      <c r="J248" s="326"/>
      <c r="K248" s="326"/>
      <c r="L248" s="326"/>
    </row>
    <row r="249" spans="1:12" x14ac:dyDescent="0.2">
      <c r="A249"/>
      <c r="B249"/>
      <c r="C249"/>
      <c r="D249"/>
      <c r="E249"/>
      <c r="F249"/>
      <c r="G249"/>
      <c r="H249"/>
      <c r="I249"/>
      <c r="J249" s="326"/>
      <c r="K249" s="326"/>
      <c r="L249" s="326"/>
    </row>
    <row r="250" spans="1:12" x14ac:dyDescent="0.2">
      <c r="A250"/>
      <c r="B250"/>
      <c r="C250"/>
      <c r="D250"/>
      <c r="E250"/>
      <c r="F250"/>
      <c r="G250"/>
      <c r="H250"/>
      <c r="I250"/>
      <c r="J250" s="326"/>
      <c r="K250" s="326"/>
      <c r="L250" s="326"/>
    </row>
    <row r="251" spans="1:12" x14ac:dyDescent="0.2">
      <c r="A251"/>
      <c r="B251"/>
      <c r="C251"/>
      <c r="D251"/>
      <c r="E251"/>
      <c r="F251"/>
      <c r="G251"/>
      <c r="H251"/>
      <c r="I251"/>
      <c r="J251" s="326"/>
      <c r="K251" s="326"/>
      <c r="L251" s="326"/>
    </row>
    <row r="252" spans="1:12" x14ac:dyDescent="0.2">
      <c r="A252"/>
      <c r="B252"/>
      <c r="C252"/>
      <c r="D252"/>
      <c r="E252"/>
      <c r="F252"/>
      <c r="G252"/>
      <c r="H252"/>
      <c r="I252"/>
      <c r="J252" s="326"/>
      <c r="K252" s="326"/>
      <c r="L252" s="326"/>
    </row>
    <row r="253" spans="1:12" x14ac:dyDescent="0.2">
      <c r="A253"/>
      <c r="B253"/>
      <c r="C253"/>
      <c r="D253"/>
      <c r="E253"/>
      <c r="F253"/>
      <c r="G253"/>
      <c r="H253"/>
      <c r="I253"/>
      <c r="J253" s="326"/>
      <c r="K253" s="326"/>
      <c r="L253" s="326"/>
    </row>
    <row r="254" spans="1:12" x14ac:dyDescent="0.2">
      <c r="A254"/>
      <c r="B254"/>
      <c r="C254"/>
      <c r="D254"/>
      <c r="E254"/>
      <c r="F254"/>
      <c r="G254"/>
      <c r="H254"/>
      <c r="I254"/>
      <c r="J254" s="326"/>
      <c r="K254" s="326"/>
      <c r="L254" s="326"/>
    </row>
    <row r="255" spans="1:12" x14ac:dyDescent="0.2">
      <c r="A255"/>
      <c r="B255"/>
      <c r="C255"/>
      <c r="D255"/>
      <c r="E255"/>
      <c r="F255"/>
      <c r="G255"/>
      <c r="H255"/>
      <c r="I255"/>
      <c r="J255" s="326"/>
      <c r="K255" s="326"/>
      <c r="L255" s="326"/>
    </row>
    <row r="256" spans="1:12" x14ac:dyDescent="0.2">
      <c r="A256"/>
      <c r="B256"/>
      <c r="C256"/>
      <c r="D256"/>
      <c r="E256"/>
      <c r="F256"/>
      <c r="G256"/>
      <c r="H256"/>
      <c r="I256"/>
      <c r="J256" s="326"/>
      <c r="K256" s="326"/>
      <c r="L256" s="326"/>
    </row>
    <row r="257" spans="1:12" x14ac:dyDescent="0.2">
      <c r="A257"/>
      <c r="B257"/>
      <c r="C257"/>
      <c r="D257"/>
      <c r="E257"/>
      <c r="F257"/>
      <c r="G257"/>
      <c r="H257"/>
      <c r="I257"/>
      <c r="J257" s="326"/>
      <c r="K257" s="326"/>
      <c r="L257" s="326"/>
    </row>
    <row r="258" spans="1:12" x14ac:dyDescent="0.2">
      <c r="A258"/>
      <c r="B258"/>
      <c r="C258"/>
      <c r="D258"/>
      <c r="E258"/>
      <c r="F258"/>
      <c r="G258"/>
      <c r="H258"/>
      <c r="I258"/>
      <c r="J258" s="326"/>
      <c r="K258" s="326"/>
      <c r="L258" s="326"/>
    </row>
    <row r="259" spans="1:12" x14ac:dyDescent="0.2">
      <c r="A259"/>
      <c r="B259"/>
      <c r="C259"/>
      <c r="D259"/>
      <c r="E259"/>
      <c r="F259"/>
      <c r="G259"/>
      <c r="H259"/>
      <c r="I259"/>
      <c r="J259" s="326"/>
      <c r="K259" s="326"/>
      <c r="L259" s="326"/>
    </row>
    <row r="260" spans="1:12" x14ac:dyDescent="0.2">
      <c r="A260"/>
      <c r="B260"/>
      <c r="C260"/>
      <c r="D260"/>
      <c r="E260"/>
      <c r="F260"/>
      <c r="G260"/>
      <c r="H260"/>
      <c r="I260"/>
      <c r="J260" s="326"/>
      <c r="K260" s="326"/>
      <c r="L260" s="326"/>
    </row>
    <row r="261" spans="1:12" x14ac:dyDescent="0.2">
      <c r="A261"/>
      <c r="B261"/>
      <c r="C261"/>
      <c r="D261"/>
      <c r="E261"/>
      <c r="F261"/>
      <c r="G261"/>
      <c r="H261"/>
      <c r="I261"/>
      <c r="J261" s="326"/>
      <c r="K261" s="326"/>
      <c r="L261" s="326"/>
    </row>
    <row r="262" spans="1:12" x14ac:dyDescent="0.2">
      <c r="A262"/>
      <c r="B262"/>
      <c r="C262"/>
      <c r="D262"/>
      <c r="E262"/>
      <c r="F262"/>
      <c r="G262"/>
      <c r="H262"/>
      <c r="I262"/>
      <c r="J262" s="326"/>
      <c r="K262" s="326"/>
      <c r="L262" s="326"/>
    </row>
    <row r="263" spans="1:12" x14ac:dyDescent="0.2">
      <c r="A263"/>
      <c r="B263"/>
      <c r="C263"/>
      <c r="D263"/>
      <c r="E263"/>
      <c r="F263"/>
      <c r="G263"/>
      <c r="H263"/>
      <c r="I263"/>
      <c r="J263" s="326"/>
      <c r="K263" s="326"/>
      <c r="L263" s="326"/>
    </row>
    <row r="264" spans="1:12" x14ac:dyDescent="0.2">
      <c r="A264"/>
      <c r="B264"/>
      <c r="C264"/>
      <c r="D264"/>
      <c r="E264"/>
      <c r="F264"/>
      <c r="G264"/>
      <c r="H264"/>
      <c r="I264"/>
      <c r="J264" s="326"/>
      <c r="K264" s="326"/>
      <c r="L264" s="326"/>
    </row>
    <row r="265" spans="1:12" x14ac:dyDescent="0.2">
      <c r="A265"/>
      <c r="B265"/>
      <c r="C265"/>
      <c r="D265"/>
      <c r="E265"/>
      <c r="F265"/>
      <c r="G265"/>
      <c r="H265"/>
      <c r="I265"/>
      <c r="J265" s="326"/>
      <c r="K265" s="326"/>
      <c r="L265" s="326"/>
    </row>
    <row r="266" spans="1:12" x14ac:dyDescent="0.2">
      <c r="A266"/>
      <c r="B266"/>
      <c r="C266"/>
      <c r="D266"/>
      <c r="E266"/>
      <c r="F266"/>
      <c r="G266"/>
      <c r="H266"/>
      <c r="I266"/>
      <c r="J266" s="326"/>
      <c r="K266" s="326"/>
      <c r="L266" s="326"/>
    </row>
    <row r="267" spans="1:12" x14ac:dyDescent="0.2">
      <c r="A267"/>
      <c r="B267"/>
      <c r="C267"/>
      <c r="D267"/>
      <c r="E267"/>
      <c r="F267"/>
      <c r="G267"/>
      <c r="H267"/>
      <c r="I267"/>
      <c r="J267" s="326"/>
      <c r="K267" s="326"/>
      <c r="L267" s="326"/>
    </row>
    <row r="268" spans="1:12" x14ac:dyDescent="0.2">
      <c r="A268"/>
      <c r="B268"/>
      <c r="C268"/>
      <c r="D268"/>
      <c r="E268"/>
      <c r="F268"/>
      <c r="G268"/>
      <c r="H268"/>
      <c r="I268"/>
      <c r="J268" s="326"/>
      <c r="K268" s="326"/>
      <c r="L268" s="326"/>
    </row>
    <row r="269" spans="1:12" x14ac:dyDescent="0.2">
      <c r="A269"/>
      <c r="B269"/>
      <c r="C269"/>
      <c r="D269"/>
      <c r="E269"/>
      <c r="F269"/>
      <c r="G269"/>
      <c r="H269"/>
      <c r="I269"/>
      <c r="J269" s="326"/>
      <c r="K269" s="326"/>
      <c r="L269" s="326"/>
    </row>
    <row r="270" spans="1:12" x14ac:dyDescent="0.2">
      <c r="A270"/>
      <c r="B270"/>
      <c r="C270"/>
      <c r="D270"/>
      <c r="E270"/>
      <c r="F270"/>
      <c r="G270"/>
      <c r="H270"/>
      <c r="I270"/>
      <c r="J270" s="326"/>
      <c r="K270" s="326"/>
      <c r="L270" s="326"/>
    </row>
    <row r="271" spans="1:12" x14ac:dyDescent="0.2">
      <c r="A271"/>
      <c r="B271"/>
      <c r="C271"/>
      <c r="D271"/>
      <c r="E271"/>
      <c r="F271"/>
      <c r="G271"/>
      <c r="H271"/>
      <c r="I271"/>
      <c r="J271" s="326"/>
      <c r="K271" s="326"/>
      <c r="L271" s="326"/>
    </row>
    <row r="272" spans="1:12" x14ac:dyDescent="0.2">
      <c r="A272"/>
      <c r="B272"/>
      <c r="C272"/>
      <c r="D272"/>
      <c r="E272"/>
      <c r="F272"/>
      <c r="G272"/>
      <c r="H272"/>
      <c r="I272"/>
      <c r="J272" s="326"/>
      <c r="K272" s="326"/>
      <c r="L272" s="326"/>
    </row>
    <row r="273" spans="1:12" x14ac:dyDescent="0.2">
      <c r="A273"/>
      <c r="B273"/>
      <c r="C273"/>
      <c r="D273"/>
      <c r="E273"/>
      <c r="F273"/>
      <c r="G273"/>
      <c r="H273"/>
      <c r="I273"/>
      <c r="J273" s="326"/>
      <c r="K273" s="326"/>
      <c r="L273" s="326"/>
    </row>
    <row r="274" spans="1:12" x14ac:dyDescent="0.2">
      <c r="A274"/>
      <c r="B274"/>
      <c r="C274"/>
      <c r="D274"/>
      <c r="E274"/>
      <c r="F274"/>
      <c r="G274"/>
      <c r="H274"/>
      <c r="I274"/>
      <c r="J274" s="326"/>
      <c r="K274" s="326"/>
      <c r="L274" s="326"/>
    </row>
    <row r="275" spans="1:12" x14ac:dyDescent="0.2">
      <c r="A275"/>
      <c r="B275"/>
      <c r="C275"/>
      <c r="D275"/>
      <c r="E275"/>
      <c r="F275"/>
      <c r="G275"/>
      <c r="H275"/>
      <c r="I275"/>
      <c r="J275" s="326"/>
      <c r="K275" s="326"/>
      <c r="L275" s="326"/>
    </row>
    <row r="276" spans="1:12" x14ac:dyDescent="0.2">
      <c r="A276"/>
      <c r="B276"/>
      <c r="C276"/>
      <c r="D276"/>
      <c r="E276"/>
      <c r="F276"/>
      <c r="G276"/>
      <c r="H276"/>
      <c r="I276"/>
      <c r="J276" s="326"/>
      <c r="K276" s="326"/>
      <c r="L276" s="326"/>
    </row>
    <row r="277" spans="1:12" x14ac:dyDescent="0.2">
      <c r="A277"/>
      <c r="B277"/>
      <c r="C277"/>
      <c r="D277"/>
      <c r="E277"/>
      <c r="F277"/>
      <c r="G277"/>
      <c r="H277"/>
      <c r="I277"/>
      <c r="J277" s="326"/>
      <c r="K277" s="326"/>
      <c r="L277" s="326"/>
    </row>
    <row r="278" spans="1:12" x14ac:dyDescent="0.2">
      <c r="A278"/>
      <c r="B278"/>
      <c r="C278"/>
      <c r="D278"/>
      <c r="E278"/>
      <c r="F278"/>
      <c r="G278"/>
      <c r="H278"/>
      <c r="I278"/>
      <c r="J278" s="326"/>
      <c r="K278" s="326"/>
      <c r="L278" s="326"/>
    </row>
    <row r="279" spans="1:12" x14ac:dyDescent="0.2">
      <c r="A279"/>
      <c r="B279"/>
      <c r="C279"/>
      <c r="D279"/>
      <c r="E279"/>
      <c r="F279"/>
      <c r="G279"/>
      <c r="H279"/>
      <c r="I279"/>
      <c r="J279" s="326"/>
      <c r="K279" s="326"/>
      <c r="L279" s="326"/>
    </row>
    <row r="280" spans="1:12" x14ac:dyDescent="0.2">
      <c r="A280"/>
      <c r="B280"/>
      <c r="C280"/>
      <c r="D280"/>
      <c r="E280"/>
      <c r="F280"/>
      <c r="G280"/>
      <c r="H280"/>
      <c r="I280"/>
      <c r="J280" s="326"/>
      <c r="K280" s="326"/>
      <c r="L280" s="326"/>
    </row>
    <row r="281" spans="1:12" x14ac:dyDescent="0.2">
      <c r="A281"/>
      <c r="B281"/>
      <c r="C281"/>
      <c r="D281"/>
      <c r="E281"/>
      <c r="F281"/>
      <c r="G281"/>
      <c r="H281"/>
      <c r="I281"/>
      <c r="J281" s="326"/>
      <c r="K281" s="326"/>
      <c r="L281" s="326"/>
    </row>
    <row r="282" spans="1:12" x14ac:dyDescent="0.2">
      <c r="A282"/>
      <c r="B282"/>
      <c r="C282"/>
      <c r="D282"/>
      <c r="E282"/>
      <c r="F282"/>
      <c r="G282"/>
      <c r="H282"/>
      <c r="I282"/>
      <c r="J282" s="326"/>
      <c r="K282" s="326"/>
      <c r="L282" s="326"/>
    </row>
    <row r="283" spans="1:12" x14ac:dyDescent="0.2">
      <c r="A283"/>
      <c r="B283"/>
      <c r="C283"/>
      <c r="D283"/>
      <c r="E283"/>
      <c r="F283"/>
      <c r="G283"/>
      <c r="H283"/>
      <c r="I283"/>
      <c r="J283" s="326"/>
      <c r="K283" s="326"/>
      <c r="L283" s="326"/>
    </row>
    <row r="284" spans="1:12" x14ac:dyDescent="0.2">
      <c r="A284"/>
      <c r="B284"/>
      <c r="C284"/>
      <c r="D284"/>
      <c r="E284"/>
      <c r="F284"/>
      <c r="G284"/>
      <c r="H284"/>
      <c r="I284"/>
      <c r="J284" s="326"/>
      <c r="K284" s="326"/>
      <c r="L284" s="326"/>
    </row>
    <row r="285" spans="1:12" x14ac:dyDescent="0.2">
      <c r="A285"/>
      <c r="B285"/>
      <c r="C285"/>
      <c r="D285"/>
      <c r="E285"/>
      <c r="F285"/>
      <c r="G285"/>
      <c r="H285"/>
      <c r="I285"/>
      <c r="J285" s="326"/>
      <c r="K285" s="326"/>
      <c r="L285" s="326"/>
    </row>
    <row r="286" spans="1:12" x14ac:dyDescent="0.2">
      <c r="A286"/>
      <c r="B286"/>
      <c r="C286"/>
      <c r="D286"/>
      <c r="E286"/>
      <c r="F286"/>
      <c r="G286"/>
      <c r="H286"/>
      <c r="I286"/>
      <c r="J286" s="326"/>
      <c r="K286" s="326"/>
      <c r="L286" s="326"/>
    </row>
    <row r="287" spans="1:12" x14ac:dyDescent="0.2">
      <c r="A287"/>
      <c r="B287"/>
      <c r="C287"/>
      <c r="D287"/>
      <c r="E287"/>
      <c r="F287"/>
      <c r="G287"/>
      <c r="H287"/>
      <c r="I287"/>
      <c r="J287" s="326"/>
      <c r="K287" s="326"/>
      <c r="L287" s="326"/>
    </row>
    <row r="288" spans="1:12" x14ac:dyDescent="0.2">
      <c r="A288"/>
      <c r="B288"/>
      <c r="C288"/>
      <c r="D288"/>
      <c r="E288"/>
      <c r="F288"/>
      <c r="G288"/>
      <c r="H288"/>
      <c r="I288"/>
      <c r="J288" s="326"/>
      <c r="K288" s="326"/>
      <c r="L288" s="326"/>
    </row>
    <row r="289" spans="1:12" x14ac:dyDescent="0.2">
      <c r="A289"/>
      <c r="B289"/>
      <c r="C289"/>
      <c r="D289"/>
      <c r="E289"/>
      <c r="F289"/>
      <c r="G289"/>
      <c r="H289"/>
      <c r="I289"/>
      <c r="J289" s="326"/>
      <c r="K289" s="326"/>
      <c r="L289" s="326"/>
    </row>
    <row r="290" spans="1:12" x14ac:dyDescent="0.2">
      <c r="A290"/>
      <c r="B290"/>
      <c r="C290"/>
      <c r="D290"/>
      <c r="E290"/>
      <c r="F290"/>
      <c r="G290"/>
      <c r="H290"/>
      <c r="I290"/>
      <c r="J290" s="326"/>
      <c r="K290" s="326"/>
      <c r="L290" s="326"/>
    </row>
    <row r="291" spans="1:12" x14ac:dyDescent="0.2">
      <c r="A291"/>
      <c r="B291"/>
      <c r="C291"/>
      <c r="D291"/>
      <c r="E291"/>
      <c r="F291"/>
      <c r="G291"/>
      <c r="H291"/>
      <c r="I291"/>
      <c r="J291" s="326"/>
      <c r="K291" s="326"/>
      <c r="L291" s="326"/>
    </row>
    <row r="292" spans="1:12" x14ac:dyDescent="0.2">
      <c r="A292"/>
      <c r="B292"/>
      <c r="C292"/>
      <c r="D292"/>
      <c r="E292"/>
      <c r="F292"/>
      <c r="G292"/>
      <c r="H292"/>
      <c r="I292"/>
      <c r="J292" s="326"/>
      <c r="K292" s="326"/>
      <c r="L292" s="326"/>
    </row>
    <row r="293" spans="1:12" x14ac:dyDescent="0.2">
      <c r="A293"/>
      <c r="B293"/>
      <c r="C293"/>
      <c r="D293"/>
      <c r="E293"/>
      <c r="F293"/>
      <c r="G293"/>
      <c r="H293"/>
      <c r="I293"/>
      <c r="J293" s="326"/>
      <c r="K293" s="326"/>
      <c r="L293" s="326"/>
    </row>
    <row r="294" spans="1:12" x14ac:dyDescent="0.2">
      <c r="A294"/>
      <c r="B294"/>
      <c r="C294"/>
      <c r="D294"/>
      <c r="E294"/>
      <c r="F294"/>
      <c r="G294"/>
      <c r="H294"/>
      <c r="I294"/>
      <c r="J294" s="326"/>
      <c r="K294" s="326"/>
      <c r="L294" s="326"/>
    </row>
    <row r="295" spans="1:12" x14ac:dyDescent="0.2">
      <c r="A295"/>
      <c r="B295"/>
      <c r="C295"/>
      <c r="D295"/>
      <c r="E295"/>
      <c r="F295"/>
      <c r="G295"/>
      <c r="H295"/>
      <c r="I295"/>
      <c r="J295" s="326"/>
      <c r="K295" s="326"/>
      <c r="L295" s="326"/>
    </row>
    <row r="296" spans="1:12" x14ac:dyDescent="0.2">
      <c r="A296"/>
      <c r="B296"/>
      <c r="C296"/>
      <c r="D296"/>
      <c r="E296"/>
      <c r="F296"/>
      <c r="G296"/>
      <c r="H296"/>
      <c r="I296"/>
      <c r="J296" s="326"/>
      <c r="K296" s="326"/>
      <c r="L296" s="326"/>
    </row>
    <row r="297" spans="1:12" x14ac:dyDescent="0.2">
      <c r="A297"/>
      <c r="B297"/>
      <c r="C297"/>
      <c r="D297"/>
      <c r="E297"/>
      <c r="F297"/>
      <c r="G297"/>
      <c r="H297"/>
      <c r="I297"/>
      <c r="J297" s="326"/>
      <c r="K297" s="326"/>
      <c r="L297" s="326"/>
    </row>
    <row r="298" spans="1:12" x14ac:dyDescent="0.2">
      <c r="A298"/>
      <c r="B298"/>
      <c r="C298"/>
      <c r="D298"/>
      <c r="E298"/>
      <c r="F298"/>
      <c r="G298"/>
      <c r="H298"/>
      <c r="I298"/>
      <c r="J298" s="326"/>
      <c r="K298" s="326"/>
      <c r="L298" s="326"/>
    </row>
    <row r="299" spans="1:12" x14ac:dyDescent="0.2">
      <c r="A299"/>
      <c r="B299"/>
      <c r="C299"/>
      <c r="D299"/>
      <c r="E299"/>
      <c r="F299"/>
      <c r="G299"/>
      <c r="H299"/>
      <c r="I299"/>
      <c r="J299" s="326"/>
      <c r="K299" s="326"/>
      <c r="L299" s="326"/>
    </row>
    <row r="300" spans="1:12" x14ac:dyDescent="0.2">
      <c r="A300"/>
      <c r="B300"/>
      <c r="C300"/>
      <c r="D300"/>
      <c r="E300"/>
      <c r="F300"/>
      <c r="G300"/>
      <c r="H300"/>
      <c r="I300"/>
      <c r="J300" s="326"/>
      <c r="K300" s="326"/>
      <c r="L300" s="326"/>
    </row>
    <row r="301" spans="1:12" x14ac:dyDescent="0.2">
      <c r="A301"/>
      <c r="B301"/>
      <c r="C301"/>
      <c r="D301"/>
      <c r="E301"/>
      <c r="F301"/>
      <c r="G301"/>
      <c r="H301"/>
      <c r="I301"/>
      <c r="J301" s="326"/>
      <c r="K301" s="326"/>
      <c r="L301" s="326"/>
    </row>
    <row r="302" spans="1:12" x14ac:dyDescent="0.2">
      <c r="A302"/>
      <c r="B302"/>
      <c r="C302"/>
      <c r="D302"/>
      <c r="E302"/>
      <c r="F302"/>
      <c r="G302"/>
      <c r="H302"/>
      <c r="I302"/>
      <c r="J302" s="326"/>
      <c r="K302" s="326"/>
      <c r="L302" s="326"/>
    </row>
    <row r="303" spans="1:12" x14ac:dyDescent="0.2">
      <c r="A303"/>
      <c r="B303"/>
      <c r="C303"/>
      <c r="D303"/>
      <c r="E303"/>
      <c r="F303"/>
      <c r="G303"/>
      <c r="H303"/>
      <c r="I303"/>
      <c r="J303" s="326"/>
      <c r="K303" s="326"/>
      <c r="L303" s="326"/>
    </row>
    <row r="304" spans="1:12" x14ac:dyDescent="0.2">
      <c r="A304"/>
      <c r="B304"/>
      <c r="C304"/>
      <c r="D304"/>
      <c r="E304"/>
      <c r="F304"/>
      <c r="G304"/>
      <c r="H304"/>
      <c r="I304"/>
      <c r="J304" s="326"/>
      <c r="K304" s="326"/>
      <c r="L304" s="326"/>
    </row>
    <row r="305" spans="1:12" x14ac:dyDescent="0.2">
      <c r="A305"/>
      <c r="B305"/>
      <c r="C305"/>
      <c r="D305"/>
      <c r="E305"/>
      <c r="F305"/>
      <c r="G305"/>
      <c r="H305"/>
      <c r="I305"/>
      <c r="J305" s="326"/>
      <c r="K305" s="326"/>
      <c r="L305" s="326"/>
    </row>
    <row r="306" spans="1:12" x14ac:dyDescent="0.2">
      <c r="A306"/>
      <c r="B306"/>
      <c r="C306"/>
      <c r="D306"/>
      <c r="E306"/>
      <c r="F306"/>
      <c r="G306"/>
      <c r="H306"/>
      <c r="I306"/>
      <c r="J306" s="326"/>
      <c r="K306" s="326"/>
      <c r="L306" s="326"/>
    </row>
    <row r="307" spans="1:12" x14ac:dyDescent="0.2">
      <c r="A307"/>
      <c r="B307"/>
      <c r="C307"/>
      <c r="D307"/>
      <c r="E307"/>
      <c r="F307"/>
      <c r="G307"/>
      <c r="H307"/>
      <c r="I307"/>
      <c r="J307" s="326"/>
      <c r="K307" s="326"/>
      <c r="L307" s="326"/>
    </row>
    <row r="308" spans="1:12" x14ac:dyDescent="0.2">
      <c r="A308"/>
      <c r="B308"/>
      <c r="C308"/>
      <c r="D308"/>
      <c r="E308"/>
      <c r="F308"/>
      <c r="G308"/>
      <c r="H308"/>
      <c r="I308"/>
      <c r="J308" s="326"/>
      <c r="K308" s="326"/>
      <c r="L308" s="326"/>
    </row>
    <row r="309" spans="1:12" x14ac:dyDescent="0.2">
      <c r="A309"/>
      <c r="B309"/>
      <c r="C309"/>
      <c r="D309"/>
      <c r="E309"/>
      <c r="F309"/>
      <c r="G309"/>
      <c r="H309"/>
      <c r="I309"/>
      <c r="J309" s="326"/>
      <c r="K309" s="326"/>
      <c r="L309" s="326"/>
    </row>
    <row r="310" spans="1:12" x14ac:dyDescent="0.2">
      <c r="A310"/>
      <c r="B310"/>
      <c r="C310"/>
      <c r="D310"/>
      <c r="E310"/>
      <c r="F310"/>
      <c r="G310"/>
      <c r="H310"/>
      <c r="I310"/>
      <c r="J310" s="326"/>
      <c r="K310" s="326"/>
      <c r="L310" s="326"/>
    </row>
    <row r="311" spans="1:12" x14ac:dyDescent="0.2">
      <c r="A311"/>
      <c r="B311"/>
      <c r="C311"/>
      <c r="D311"/>
      <c r="E311"/>
      <c r="F311"/>
      <c r="G311"/>
      <c r="H311"/>
      <c r="I311"/>
      <c r="J311" s="326"/>
      <c r="K311" s="326"/>
      <c r="L311" s="326"/>
    </row>
    <row r="312" spans="1:12" x14ac:dyDescent="0.2">
      <c r="A312"/>
      <c r="B312"/>
      <c r="C312"/>
      <c r="D312"/>
      <c r="E312"/>
      <c r="F312"/>
      <c r="G312"/>
      <c r="H312"/>
      <c r="I312"/>
      <c r="J312" s="326"/>
      <c r="K312" s="326"/>
      <c r="L312" s="326"/>
    </row>
    <row r="313" spans="1:12" x14ac:dyDescent="0.2">
      <c r="A313"/>
      <c r="B313"/>
      <c r="C313"/>
      <c r="D313"/>
      <c r="E313"/>
      <c r="F313"/>
      <c r="G313"/>
      <c r="H313"/>
      <c r="I313"/>
      <c r="J313" s="326"/>
      <c r="K313" s="326"/>
      <c r="L313" s="326"/>
    </row>
    <row r="314" spans="1:12" x14ac:dyDescent="0.2">
      <c r="A314"/>
      <c r="B314"/>
      <c r="C314"/>
      <c r="D314"/>
      <c r="E314"/>
      <c r="F314"/>
      <c r="G314"/>
      <c r="H314"/>
      <c r="I314"/>
      <c r="J314" s="326"/>
      <c r="K314" s="326"/>
      <c r="L314" s="326"/>
    </row>
    <row r="315" spans="1:12" x14ac:dyDescent="0.2">
      <c r="A315"/>
      <c r="B315"/>
      <c r="C315"/>
      <c r="D315"/>
      <c r="E315"/>
      <c r="F315"/>
      <c r="G315"/>
      <c r="H315"/>
      <c r="I315"/>
      <c r="J315" s="326"/>
      <c r="K315" s="326"/>
      <c r="L315" s="326"/>
    </row>
    <row r="316" spans="1:12" x14ac:dyDescent="0.2">
      <c r="A316"/>
      <c r="B316"/>
      <c r="C316"/>
      <c r="D316"/>
      <c r="E316"/>
      <c r="F316"/>
      <c r="G316"/>
      <c r="H316"/>
      <c r="I316"/>
      <c r="J316" s="326"/>
      <c r="K316" s="326"/>
      <c r="L316" s="326"/>
    </row>
    <row r="317" spans="1:12" x14ac:dyDescent="0.2">
      <c r="A317"/>
      <c r="B317"/>
      <c r="C317"/>
      <c r="D317"/>
      <c r="E317"/>
      <c r="F317"/>
      <c r="G317"/>
      <c r="H317"/>
      <c r="I317"/>
      <c r="J317" s="326"/>
      <c r="K317" s="326"/>
      <c r="L317" s="326"/>
    </row>
    <row r="318" spans="1:12" x14ac:dyDescent="0.2">
      <c r="A318"/>
      <c r="B318"/>
      <c r="C318"/>
      <c r="D318"/>
      <c r="E318"/>
      <c r="F318"/>
      <c r="G318"/>
      <c r="H318"/>
      <c r="I318"/>
      <c r="J318" s="326"/>
      <c r="K318" s="326"/>
      <c r="L318" s="326"/>
    </row>
    <row r="319" spans="1:12" x14ac:dyDescent="0.2">
      <c r="A319"/>
      <c r="B319"/>
      <c r="C319"/>
      <c r="D319"/>
      <c r="E319"/>
      <c r="F319"/>
      <c r="G319"/>
      <c r="H319"/>
      <c r="I319"/>
      <c r="J319" s="326"/>
      <c r="K319" s="326"/>
      <c r="L319" s="326"/>
    </row>
    <row r="320" spans="1:12" x14ac:dyDescent="0.2">
      <c r="A320"/>
      <c r="B320"/>
      <c r="C320"/>
      <c r="D320"/>
      <c r="E320"/>
      <c r="F320"/>
      <c r="G320"/>
      <c r="H320"/>
      <c r="I320"/>
      <c r="J320" s="326"/>
      <c r="K320" s="326"/>
      <c r="L320" s="326"/>
    </row>
    <row r="321" spans="1:12" x14ac:dyDescent="0.2">
      <c r="A321"/>
      <c r="B321"/>
      <c r="C321"/>
      <c r="D321"/>
      <c r="E321"/>
      <c r="F321"/>
      <c r="G321"/>
      <c r="H321"/>
      <c r="I321"/>
      <c r="J321" s="326"/>
      <c r="K321" s="326"/>
      <c r="L321" s="326"/>
    </row>
    <row r="322" spans="1:12" x14ac:dyDescent="0.2">
      <c r="A322"/>
      <c r="B322"/>
      <c r="C322"/>
      <c r="D322"/>
      <c r="E322"/>
      <c r="F322"/>
      <c r="G322"/>
      <c r="H322"/>
      <c r="I322"/>
      <c r="J322" s="326"/>
      <c r="K322" s="326"/>
      <c r="L322" s="326"/>
    </row>
  </sheetData>
  <mergeCells count="6">
    <mergeCell ref="A22:I22"/>
    <mergeCell ref="A3:A4"/>
    <mergeCell ref="B3:C3"/>
    <mergeCell ref="D3:E3"/>
    <mergeCell ref="F3:G3"/>
    <mergeCell ref="H3:I3"/>
  </mergeCells>
  <hyperlinks>
    <hyperlink ref="I1" location="Sommaire!A1" display="Retour au sommaire"/>
  </hyperlinks>
  <pageMargins left="0.25" right="0.25" top="0.75" bottom="0.75" header="0.3" footer="0.3"/>
  <pageSetup paperSize="9" scale="52" orientation="landscape" copies="2" r:id="rId1"/>
  <headerFooter alignWithMargins="0">
    <oddFooter>&amp;C&amp;F
&amp;A&amp;R&amp;D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7"/>
  <sheetViews>
    <sheetView workbookViewId="0">
      <selection activeCell="D1" sqref="D1"/>
    </sheetView>
  </sheetViews>
  <sheetFormatPr baseColWidth="10" defaultRowHeight="12.75" x14ac:dyDescent="0.2"/>
  <cols>
    <col min="1" max="1" width="48.28515625" style="8" customWidth="1"/>
    <col min="2" max="2" width="16" style="7" customWidth="1"/>
    <col min="3" max="3" width="13" style="7" customWidth="1"/>
    <col min="4" max="4" width="10.42578125" style="7" customWidth="1"/>
    <col min="5" max="5" width="11.5703125" style="7" bestFit="1" customWidth="1"/>
    <col min="6" max="6" width="21.140625" style="7" customWidth="1"/>
    <col min="7" max="7" width="14.42578125" style="7" customWidth="1"/>
    <col min="8" max="8" width="12" style="7" bestFit="1" customWidth="1"/>
    <col min="9" max="16384" width="11.42578125" style="8"/>
  </cols>
  <sheetData>
    <row r="1" spans="1:11" ht="15.75" x14ac:dyDescent="0.25">
      <c r="A1" s="47" t="s">
        <v>0</v>
      </c>
      <c r="D1" s="334" t="s">
        <v>37</v>
      </c>
    </row>
    <row r="2" spans="1:11" ht="14.25" x14ac:dyDescent="0.2">
      <c r="A2" s="6" t="s">
        <v>104</v>
      </c>
    </row>
    <row r="3" spans="1:11" x14ac:dyDescent="0.2">
      <c r="H3" s="9"/>
    </row>
    <row r="4" spans="1:11" s="10" customFormat="1" x14ac:dyDescent="0.2">
      <c r="B4" s="11"/>
      <c r="C4" s="11"/>
      <c r="D4" s="11"/>
      <c r="E4" s="11"/>
      <c r="F4" s="11"/>
      <c r="G4" s="11"/>
      <c r="H4" s="11"/>
    </row>
    <row r="5" spans="1:11" s="10" customFormat="1" ht="18" customHeight="1" x14ac:dyDescent="0.2">
      <c r="A5" s="160"/>
      <c r="B5" s="395" t="s">
        <v>60</v>
      </c>
      <c r="C5" s="395" t="s">
        <v>1</v>
      </c>
      <c r="D5" s="397"/>
      <c r="E5" s="11"/>
      <c r="F5" s="103"/>
      <c r="G5" s="103"/>
      <c r="H5" s="103"/>
      <c r="I5" s="106"/>
    </row>
    <row r="6" spans="1:11" s="10" customFormat="1" ht="18" customHeight="1" x14ac:dyDescent="0.2">
      <c r="A6" s="170"/>
      <c r="B6" s="396"/>
      <c r="C6" s="171" t="s">
        <v>2</v>
      </c>
      <c r="D6" s="172" t="s">
        <v>3</v>
      </c>
      <c r="E6" s="11"/>
      <c r="F6" s="107"/>
      <c r="G6" s="107"/>
      <c r="H6" s="108"/>
      <c r="I6" s="106"/>
    </row>
    <row r="7" spans="1:11" s="10" customFormat="1" ht="14.25" x14ac:dyDescent="0.2">
      <c r="A7" s="161" t="s">
        <v>54</v>
      </c>
      <c r="B7" s="165">
        <v>18.204999999999998</v>
      </c>
      <c r="C7" s="166">
        <v>1291.19</v>
      </c>
      <c r="D7" s="162">
        <f>C7/C$14*100</f>
        <v>23.335795657786697</v>
      </c>
      <c r="E7" s="12"/>
      <c r="F7" s="70"/>
      <c r="G7" s="70"/>
      <c r="H7" s="108"/>
      <c r="I7" s="106"/>
    </row>
    <row r="8" spans="1:11" s="10" customFormat="1" ht="14.25" x14ac:dyDescent="0.2">
      <c r="A8" s="161" t="s">
        <v>53</v>
      </c>
      <c r="B8" s="165">
        <v>2.2349999999999999</v>
      </c>
      <c r="C8" s="166">
        <v>692.34900000000005</v>
      </c>
      <c r="D8" s="162">
        <f t="shared" ref="D8:D14" si="0">C8/C$14*100</f>
        <v>12.512887172200035</v>
      </c>
      <c r="E8" s="12"/>
      <c r="F8" s="109"/>
      <c r="G8" s="110"/>
      <c r="H8" s="68"/>
      <c r="I8" s="26"/>
      <c r="J8" s="8"/>
      <c r="K8" s="8"/>
    </row>
    <row r="9" spans="1:11" ht="14.25" x14ac:dyDescent="0.2">
      <c r="A9" s="161" t="s">
        <v>52</v>
      </c>
      <c r="B9" s="165">
        <v>8.4580000000000002</v>
      </c>
      <c r="C9" s="166">
        <v>2749.6410000000001</v>
      </c>
      <c r="D9" s="162">
        <f t="shared" si="0"/>
        <v>49.694514756366047</v>
      </c>
      <c r="E9" s="13"/>
      <c r="F9" s="70"/>
      <c r="G9" s="70"/>
      <c r="H9" s="68"/>
      <c r="I9" s="26"/>
    </row>
    <row r="10" spans="1:11" ht="14.25" x14ac:dyDescent="0.2">
      <c r="A10" s="161" t="s">
        <v>51</v>
      </c>
      <c r="B10" s="167">
        <v>0.98199999999999998</v>
      </c>
      <c r="C10" s="167">
        <v>255.61099999999999</v>
      </c>
      <c r="D10" s="162">
        <f t="shared" si="0"/>
        <v>4.6196811188767848</v>
      </c>
      <c r="E10" s="12"/>
      <c r="F10" s="111"/>
      <c r="G10" s="112"/>
      <c r="H10" s="68"/>
      <c r="I10" s="26"/>
    </row>
    <row r="11" spans="1:11" ht="14.25" x14ac:dyDescent="0.2">
      <c r="A11" s="161" t="s">
        <v>50</v>
      </c>
      <c r="B11" s="167">
        <v>0.254</v>
      </c>
      <c r="C11" s="167">
        <v>31.096</v>
      </c>
      <c r="D11" s="162">
        <f t="shared" si="0"/>
        <v>0.56200086879121991</v>
      </c>
      <c r="E11" s="12"/>
      <c r="F11" s="70"/>
      <c r="G11" s="70"/>
      <c r="H11" s="68"/>
      <c r="I11" s="26"/>
    </row>
    <row r="12" spans="1:11" ht="14.25" x14ac:dyDescent="0.2">
      <c r="A12" s="161" t="s">
        <v>55</v>
      </c>
      <c r="B12" s="167">
        <v>97.186000000000007</v>
      </c>
      <c r="C12" s="166">
        <v>455.41453185433056</v>
      </c>
      <c r="D12" s="162">
        <f t="shared" si="0"/>
        <v>8.2307487317430041</v>
      </c>
      <c r="E12" s="12"/>
      <c r="F12" s="113"/>
      <c r="G12" s="113"/>
      <c r="H12" s="68"/>
      <c r="I12" s="26"/>
    </row>
    <row r="13" spans="1:11" ht="14.25" x14ac:dyDescent="0.2">
      <c r="A13" s="161" t="s">
        <v>56</v>
      </c>
      <c r="B13" s="167">
        <v>28.893000000000001</v>
      </c>
      <c r="C13" s="166">
        <v>57.786000000000001</v>
      </c>
      <c r="D13" s="162">
        <f t="shared" si="0"/>
        <v>1.0443716942362178</v>
      </c>
      <c r="E13" s="13"/>
      <c r="F13" s="70"/>
      <c r="G13" s="104"/>
      <c r="H13" s="104"/>
      <c r="I13" s="67"/>
      <c r="J13" s="6"/>
      <c r="K13" s="6"/>
    </row>
    <row r="14" spans="1:11" s="180" customFormat="1" ht="18" customHeight="1" x14ac:dyDescent="0.2">
      <c r="A14" s="173" t="s">
        <v>4</v>
      </c>
      <c r="B14" s="175">
        <f>SUM(B7:B13)</f>
        <v>156.21300000000002</v>
      </c>
      <c r="C14" s="175">
        <f>SUM(C7:C13)</f>
        <v>5533.0875318543303</v>
      </c>
      <c r="D14" s="216">
        <f t="shared" si="0"/>
        <v>100</v>
      </c>
      <c r="E14" s="176"/>
      <c r="F14" s="177"/>
      <c r="G14" s="177"/>
      <c r="H14" s="178"/>
      <c r="I14" s="179"/>
    </row>
    <row r="15" spans="1:11" s="6" customFormat="1" ht="18" customHeight="1" x14ac:dyDescent="0.2">
      <c r="A15" s="168"/>
      <c r="B15" s="163"/>
      <c r="C15" s="163"/>
      <c r="D15" s="169"/>
      <c r="E15" s="12"/>
      <c r="F15" s="105"/>
      <c r="G15" s="105"/>
      <c r="H15" s="71"/>
      <c r="I15" s="67"/>
    </row>
    <row r="16" spans="1:11" ht="18" customHeight="1" x14ac:dyDescent="0.2">
      <c r="A16" s="174" t="s">
        <v>79</v>
      </c>
      <c r="B16" s="181">
        <v>2996.8733899999997</v>
      </c>
      <c r="C16" s="182">
        <v>14984.36695</v>
      </c>
      <c r="D16" s="183"/>
      <c r="E16" s="12"/>
      <c r="F16" s="69"/>
      <c r="G16" s="68"/>
      <c r="H16" s="26"/>
      <c r="I16" s="26"/>
    </row>
    <row r="17" spans="1:9" x14ac:dyDescent="0.2">
      <c r="F17" s="68"/>
      <c r="G17" s="68"/>
      <c r="H17" s="68"/>
      <c r="I17" s="26"/>
    </row>
    <row r="18" spans="1:9" s="14" customFormat="1" ht="14.25" x14ac:dyDescent="0.2">
      <c r="A18" s="90" t="s">
        <v>71</v>
      </c>
      <c r="B18" s="7"/>
      <c r="C18" s="7"/>
      <c r="D18" s="7"/>
      <c r="E18" s="7"/>
      <c r="F18" s="68"/>
      <c r="G18" s="68"/>
      <c r="H18" s="68"/>
      <c r="I18" s="114"/>
    </row>
    <row r="19" spans="1:9" s="14" customFormat="1" ht="14.25" x14ac:dyDescent="0.2">
      <c r="A19" s="17" t="s">
        <v>72</v>
      </c>
      <c r="B19" s="7"/>
      <c r="C19" s="7"/>
      <c r="D19" s="7"/>
      <c r="E19" s="7"/>
      <c r="F19" s="68"/>
      <c r="G19" s="68"/>
      <c r="H19" s="115"/>
      <c r="I19" s="114"/>
    </row>
    <row r="20" spans="1:9" s="14" customFormat="1" ht="14.25" x14ac:dyDescent="0.2">
      <c r="A20" s="17" t="s">
        <v>73</v>
      </c>
      <c r="B20" s="7"/>
      <c r="C20" s="7"/>
      <c r="D20" s="7"/>
      <c r="E20" s="7"/>
      <c r="F20" s="68"/>
      <c r="G20" s="68"/>
      <c r="H20" s="72"/>
      <c r="I20" s="116"/>
    </row>
    <row r="21" spans="1:9" s="14" customFormat="1" ht="14.25" x14ac:dyDescent="0.2">
      <c r="A21" s="17" t="s">
        <v>74</v>
      </c>
      <c r="B21" s="7"/>
      <c r="C21" s="7"/>
      <c r="D21" s="7"/>
      <c r="E21" s="7"/>
      <c r="F21" s="68"/>
      <c r="G21" s="68"/>
      <c r="H21" s="68"/>
      <c r="I21" s="114"/>
    </row>
    <row r="22" spans="1:9" s="14" customFormat="1" ht="14.25" x14ac:dyDescent="0.2">
      <c r="A22" s="17" t="s">
        <v>75</v>
      </c>
      <c r="B22" s="7"/>
      <c r="C22" s="7"/>
      <c r="D22" s="7"/>
      <c r="E22" s="7"/>
      <c r="F22" s="7"/>
      <c r="G22" s="7"/>
      <c r="H22" s="7"/>
    </row>
    <row r="23" spans="1:9" s="14" customFormat="1" ht="14.25" x14ac:dyDescent="0.2">
      <c r="A23" s="17" t="s">
        <v>76</v>
      </c>
      <c r="B23" s="7"/>
      <c r="C23" s="7"/>
      <c r="D23" s="7"/>
      <c r="E23" s="7"/>
      <c r="F23" s="7"/>
      <c r="G23" s="7"/>
      <c r="H23" s="7"/>
    </row>
    <row r="24" spans="1:9" s="14" customFormat="1" ht="14.25" x14ac:dyDescent="0.2">
      <c r="A24" s="17" t="s">
        <v>77</v>
      </c>
      <c r="B24" s="7"/>
      <c r="C24" s="7"/>
      <c r="D24" s="7"/>
      <c r="E24" s="7"/>
      <c r="F24" s="7"/>
      <c r="G24" s="7"/>
      <c r="H24" s="7"/>
    </row>
    <row r="25" spans="1:9" s="14" customFormat="1" ht="14.25" x14ac:dyDescent="0.2">
      <c r="A25" s="17" t="s">
        <v>105</v>
      </c>
      <c r="B25" s="7"/>
      <c r="C25" s="7"/>
      <c r="D25" s="7"/>
      <c r="E25" s="7"/>
      <c r="F25" s="7"/>
      <c r="G25" s="7"/>
      <c r="H25" s="7"/>
    </row>
    <row r="26" spans="1:9" s="14" customFormat="1" x14ac:dyDescent="0.2">
      <c r="A26" s="2" t="s">
        <v>61</v>
      </c>
      <c r="B26" s="7"/>
      <c r="C26" s="7"/>
      <c r="D26" s="7"/>
      <c r="E26" s="7"/>
      <c r="F26" s="7"/>
      <c r="G26" s="7"/>
      <c r="H26" s="7"/>
    </row>
    <row r="27" spans="1:9" s="15" customFormat="1" x14ac:dyDescent="0.2">
      <c r="B27" s="16"/>
      <c r="C27" s="16"/>
      <c r="D27" s="16"/>
      <c r="E27" s="16"/>
      <c r="F27" s="16"/>
      <c r="G27" s="16"/>
      <c r="H27" s="16"/>
    </row>
  </sheetData>
  <mergeCells count="2">
    <mergeCell ref="B5:B6"/>
    <mergeCell ref="C5:D5"/>
  </mergeCells>
  <phoneticPr fontId="0" type="noConversion"/>
  <hyperlinks>
    <hyperlink ref="D1" location="Sommaire!A1" display="Retour au sommaire"/>
  </hyperlinks>
  <pageMargins left="0" right="0" top="0.98425196850393704" bottom="0.98425196850393704" header="0.51181102362204722" footer="0.51181102362204722"/>
  <pageSetup paperSize="9" scale="87"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52"/>
  <sheetViews>
    <sheetView topLeftCell="A19" zoomScale="90" zoomScaleNormal="90" workbookViewId="0">
      <selection activeCell="A49" sqref="A28:A49"/>
    </sheetView>
  </sheetViews>
  <sheetFormatPr baseColWidth="10" defaultColWidth="10.140625" defaultRowHeight="12.75" x14ac:dyDescent="0.2"/>
  <cols>
    <col min="1" max="1" width="28.140625" style="27" customWidth="1"/>
    <col min="2" max="2" width="11.5703125" style="32" customWidth="1"/>
    <col min="3" max="3" width="13.85546875" style="32" customWidth="1"/>
    <col min="4" max="4" width="10.42578125" style="32" customWidth="1"/>
    <col min="5" max="5" width="11.5703125" style="32" customWidth="1"/>
    <col min="6" max="6" width="13.85546875" style="32" customWidth="1"/>
    <col min="7" max="7" width="10.42578125" style="32" customWidth="1"/>
    <col min="8" max="8" width="11.5703125" style="32" customWidth="1"/>
    <col min="9" max="9" width="13.85546875" style="32" customWidth="1"/>
    <col min="10" max="10" width="10.42578125" style="32" customWidth="1"/>
    <col min="11" max="11" width="11.5703125" style="32" customWidth="1"/>
    <col min="12" max="12" width="13.85546875" style="32" customWidth="1"/>
    <col min="13" max="13" width="10.42578125" style="32" customWidth="1"/>
    <col min="14" max="14" width="11.5703125" style="32" customWidth="1"/>
    <col min="15" max="15" width="13.85546875" style="32" customWidth="1"/>
    <col min="16" max="16" width="10.42578125" style="32" customWidth="1"/>
    <col min="17" max="17" width="11.5703125" style="32" customWidth="1"/>
    <col min="18" max="18" width="13.85546875" style="32" customWidth="1"/>
    <col min="19" max="19" width="10.42578125" style="32" customWidth="1"/>
    <col min="20" max="20" width="11.5703125" style="32" customWidth="1"/>
    <col min="21" max="21" width="13.85546875" style="32" customWidth="1"/>
    <col min="22" max="22" width="10.42578125" style="32" customWidth="1"/>
    <col min="23" max="23" width="14" style="32" customWidth="1"/>
    <col min="24" max="24" width="7.42578125" style="32" customWidth="1"/>
    <col min="25" max="25" width="6.7109375" style="32" customWidth="1"/>
    <col min="26" max="32" width="10.140625" style="32" customWidth="1"/>
    <col min="33" max="33" width="11.7109375" style="32" customWidth="1"/>
    <col min="34" max="34" width="10.140625" style="32" customWidth="1"/>
    <col min="35" max="35" width="11.28515625" style="32" customWidth="1"/>
    <col min="36" max="40" width="10.140625" style="32" customWidth="1"/>
    <col min="41" max="41" width="13.7109375" style="32" customWidth="1"/>
    <col min="42" max="42" width="10.140625" style="32" customWidth="1"/>
    <col min="43" max="16384" width="10.140625" style="27"/>
  </cols>
  <sheetData>
    <row r="1" spans="1:42" s="97" customFormat="1" ht="23.25" customHeight="1" x14ac:dyDescent="0.2">
      <c r="A1" s="117" t="s">
        <v>0</v>
      </c>
      <c r="B1" s="95"/>
      <c r="C1" s="95"/>
      <c r="D1" s="95"/>
      <c r="E1" s="98"/>
      <c r="G1" s="95"/>
      <c r="H1" s="95"/>
      <c r="I1" s="334" t="s">
        <v>37</v>
      </c>
      <c r="J1" s="95"/>
      <c r="K1" s="95"/>
      <c r="L1" s="95"/>
      <c r="M1" s="95"/>
      <c r="N1" s="95"/>
      <c r="O1" s="95"/>
      <c r="P1" s="95"/>
      <c r="Q1" s="95"/>
      <c r="R1" s="95"/>
      <c r="S1" s="95"/>
      <c r="T1" s="95"/>
      <c r="U1" s="95"/>
      <c r="V1" s="95"/>
      <c r="W1" s="95"/>
      <c r="X1" s="96"/>
      <c r="Y1" s="96"/>
      <c r="Z1" s="96"/>
      <c r="AA1" s="96"/>
      <c r="AB1" s="96"/>
      <c r="AC1" s="96"/>
      <c r="AD1" s="96"/>
      <c r="AE1" s="96"/>
      <c r="AF1" s="96"/>
      <c r="AG1" s="96"/>
      <c r="AH1" s="96"/>
      <c r="AI1" s="96"/>
      <c r="AJ1" s="96"/>
      <c r="AK1" s="96"/>
      <c r="AL1" s="96"/>
      <c r="AM1" s="96"/>
      <c r="AN1" s="96"/>
      <c r="AO1" s="96"/>
      <c r="AP1" s="96"/>
    </row>
    <row r="2" spans="1:42" x14ac:dyDescent="0.2">
      <c r="A2" s="6" t="s">
        <v>12</v>
      </c>
      <c r="B2" s="1"/>
      <c r="C2" s="1"/>
      <c r="D2" s="1"/>
      <c r="E2" s="1"/>
      <c r="F2" s="1"/>
      <c r="G2" s="1"/>
      <c r="H2" s="1"/>
      <c r="I2" s="1"/>
      <c r="J2" s="1"/>
      <c r="K2" s="1"/>
      <c r="L2" s="1"/>
      <c r="M2" s="1"/>
      <c r="N2" s="1"/>
      <c r="O2" s="1"/>
      <c r="P2" s="1"/>
      <c r="Q2" s="1"/>
      <c r="R2" s="1"/>
      <c r="S2" s="1"/>
      <c r="T2" s="1"/>
      <c r="U2" s="1"/>
      <c r="V2" s="1"/>
      <c r="W2" s="1"/>
    </row>
    <row r="3" spans="1:42" x14ac:dyDescent="0.2">
      <c r="A3" s="8"/>
      <c r="B3" s="1"/>
      <c r="C3" s="1"/>
      <c r="D3" s="1"/>
      <c r="E3" s="1"/>
      <c r="F3" s="1"/>
      <c r="G3" s="1"/>
      <c r="H3" s="1"/>
      <c r="I3" s="1"/>
      <c r="J3" s="1"/>
      <c r="K3" s="83" t="s">
        <v>91</v>
      </c>
      <c r="L3" s="1"/>
      <c r="M3" s="1"/>
      <c r="N3" s="1"/>
      <c r="O3" s="1"/>
      <c r="P3" s="1"/>
      <c r="Q3" s="1"/>
      <c r="R3" s="1"/>
      <c r="S3" s="1"/>
      <c r="T3" s="1"/>
      <c r="U3" s="1"/>
      <c r="V3" s="1"/>
      <c r="W3" s="1"/>
    </row>
    <row r="4" spans="1:42" ht="15" customHeight="1" x14ac:dyDescent="0.2">
      <c r="A4" s="2"/>
      <c r="B4" s="1"/>
      <c r="C4" s="1"/>
      <c r="D4" s="1"/>
      <c r="E4" s="1"/>
      <c r="F4" s="1"/>
      <c r="G4" s="1"/>
      <c r="H4" s="1"/>
      <c r="I4" s="1"/>
      <c r="J4" s="1"/>
      <c r="K4" s="83" t="s">
        <v>111</v>
      </c>
      <c r="L4" s="1"/>
      <c r="M4" s="1"/>
      <c r="N4" s="1"/>
      <c r="O4" s="1"/>
      <c r="P4" s="1"/>
      <c r="Q4" s="1"/>
      <c r="R4" s="1"/>
      <c r="S4" s="1"/>
      <c r="T4" s="1"/>
      <c r="U4" s="1"/>
      <c r="V4" s="1"/>
    </row>
    <row r="5" spans="1:42" ht="9.75" customHeight="1" thickBot="1" x14ac:dyDescent="0.25">
      <c r="A5" s="184"/>
      <c r="B5" s="192"/>
      <c r="Q5" s="158"/>
      <c r="R5" s="158"/>
    </row>
    <row r="6" spans="1:42" s="209" customFormat="1" ht="18" customHeight="1" x14ac:dyDescent="0.2">
      <c r="A6" s="401" t="s">
        <v>13</v>
      </c>
      <c r="B6" s="398" t="s">
        <v>65</v>
      </c>
      <c r="C6" s="399"/>
      <c r="D6" s="400"/>
      <c r="E6" s="398" t="s">
        <v>5</v>
      </c>
      <c r="F6" s="399"/>
      <c r="G6" s="400"/>
      <c r="H6" s="398" t="s">
        <v>15</v>
      </c>
      <c r="I6" s="399"/>
      <c r="J6" s="400"/>
      <c r="K6" s="398" t="s">
        <v>44</v>
      </c>
      <c r="L6" s="399"/>
      <c r="M6" s="400"/>
      <c r="N6" s="398" t="s">
        <v>107</v>
      </c>
      <c r="O6" s="399"/>
      <c r="P6" s="400"/>
      <c r="Q6" s="398" t="s">
        <v>108</v>
      </c>
      <c r="R6" s="399"/>
      <c r="S6" s="400"/>
      <c r="T6" s="398" t="s">
        <v>118</v>
      </c>
      <c r="U6" s="399"/>
      <c r="V6" s="400"/>
      <c r="W6" s="208"/>
      <c r="X6" s="208"/>
      <c r="Y6" s="208"/>
      <c r="Z6" s="208"/>
      <c r="AA6" s="208"/>
      <c r="AB6" s="208"/>
      <c r="AC6" s="208"/>
      <c r="AD6" s="208"/>
      <c r="AE6" s="208"/>
      <c r="AF6" s="208"/>
      <c r="AG6" s="208"/>
      <c r="AH6" s="208"/>
      <c r="AI6" s="208"/>
      <c r="AJ6" s="208"/>
      <c r="AK6" s="208"/>
      <c r="AL6" s="208"/>
      <c r="AM6" s="208"/>
    </row>
    <row r="7" spans="1:42" s="209" customFormat="1" ht="18" customHeight="1" x14ac:dyDescent="0.2">
      <c r="A7" s="402"/>
      <c r="B7" s="210" t="s">
        <v>6</v>
      </c>
      <c r="C7" s="211" t="s">
        <v>7</v>
      </c>
      <c r="D7" s="212" t="s">
        <v>3</v>
      </c>
      <c r="E7" s="210" t="s">
        <v>6</v>
      </c>
      <c r="F7" s="211" t="s">
        <v>7</v>
      </c>
      <c r="G7" s="212" t="s">
        <v>3</v>
      </c>
      <c r="H7" s="210" t="s">
        <v>6</v>
      </c>
      <c r="I7" s="211" t="s">
        <v>7</v>
      </c>
      <c r="J7" s="212" t="s">
        <v>3</v>
      </c>
      <c r="K7" s="210" t="s">
        <v>6</v>
      </c>
      <c r="L7" s="211" t="s">
        <v>7</v>
      </c>
      <c r="M7" s="212" t="s">
        <v>3</v>
      </c>
      <c r="N7" s="210" t="s">
        <v>6</v>
      </c>
      <c r="O7" s="211" t="s">
        <v>7</v>
      </c>
      <c r="P7" s="212" t="s">
        <v>3</v>
      </c>
      <c r="Q7" s="210" t="s">
        <v>6</v>
      </c>
      <c r="R7" s="211" t="s">
        <v>7</v>
      </c>
      <c r="S7" s="212" t="s">
        <v>3</v>
      </c>
      <c r="T7" s="210" t="s">
        <v>6</v>
      </c>
      <c r="U7" s="211" t="s">
        <v>7</v>
      </c>
      <c r="V7" s="212" t="s">
        <v>3</v>
      </c>
      <c r="W7" s="208"/>
      <c r="X7" s="208"/>
      <c r="Y7" s="208"/>
      <c r="Z7" s="208"/>
      <c r="AA7" s="208"/>
      <c r="AB7" s="208"/>
      <c r="AC7" s="208"/>
      <c r="AD7" s="208"/>
      <c r="AE7" s="208"/>
      <c r="AF7" s="208"/>
      <c r="AG7" s="208"/>
      <c r="AH7" s="208"/>
      <c r="AI7" s="208"/>
      <c r="AJ7" s="208"/>
      <c r="AK7" s="208"/>
      <c r="AL7" s="208"/>
      <c r="AM7" s="208"/>
    </row>
    <row r="8" spans="1:42" s="118" customFormat="1" ht="15" customHeight="1" x14ac:dyDescent="0.2">
      <c r="A8" s="186" t="s">
        <v>80</v>
      </c>
      <c r="B8" s="187">
        <v>913</v>
      </c>
      <c r="C8" s="188">
        <v>26513</v>
      </c>
      <c r="D8" s="189">
        <v>14.154156612355592</v>
      </c>
      <c r="E8" s="187">
        <v>867</v>
      </c>
      <c r="F8" s="188">
        <v>32110</v>
      </c>
      <c r="G8" s="189">
        <v>13.462747893170098</v>
      </c>
      <c r="H8" s="187">
        <v>229</v>
      </c>
      <c r="I8" s="188">
        <v>13770</v>
      </c>
      <c r="J8" s="189">
        <v>11.761289385799332</v>
      </c>
      <c r="K8" s="187">
        <v>57</v>
      </c>
      <c r="L8" s="188">
        <v>2637</v>
      </c>
      <c r="M8" s="189">
        <v>12.956320935488625</v>
      </c>
      <c r="N8" s="187">
        <v>825</v>
      </c>
      <c r="O8" s="188">
        <v>14182</v>
      </c>
      <c r="P8" s="189">
        <v>17.224334138965471</v>
      </c>
      <c r="Q8" s="187">
        <v>2891</v>
      </c>
      <c r="R8" s="188">
        <v>89212</v>
      </c>
      <c r="S8" s="189">
        <v>13.818570466004228</v>
      </c>
      <c r="T8" s="187">
        <v>454</v>
      </c>
      <c r="U8" s="188">
        <v>32861</v>
      </c>
      <c r="V8" s="189">
        <v>11.722088651394408</v>
      </c>
      <c r="W8" s="185"/>
      <c r="X8" s="185"/>
      <c r="Y8" s="185"/>
      <c r="Z8" s="185"/>
      <c r="AA8" s="185"/>
      <c r="AB8" s="185"/>
      <c r="AC8" s="185"/>
      <c r="AD8" s="185"/>
      <c r="AE8" s="185"/>
      <c r="AF8" s="185"/>
      <c r="AG8" s="185"/>
      <c r="AH8" s="185"/>
      <c r="AI8" s="185"/>
      <c r="AJ8" s="185"/>
      <c r="AK8" s="185"/>
      <c r="AL8" s="185"/>
      <c r="AM8" s="185"/>
    </row>
    <row r="9" spans="1:42" s="118" customFormat="1" ht="15" customHeight="1" x14ac:dyDescent="0.2">
      <c r="A9" s="190" t="s">
        <v>81</v>
      </c>
      <c r="B9" s="187">
        <v>288</v>
      </c>
      <c r="C9" s="188">
        <v>7962</v>
      </c>
      <c r="D9" s="189">
        <v>4.2505712272309895</v>
      </c>
      <c r="E9" s="187">
        <v>307</v>
      </c>
      <c r="F9" s="188">
        <v>10308</v>
      </c>
      <c r="G9" s="189">
        <v>4.3218313697538893</v>
      </c>
      <c r="H9" s="187">
        <v>59</v>
      </c>
      <c r="I9" s="188">
        <v>2385</v>
      </c>
      <c r="J9" s="189">
        <v>2.0370860700894267</v>
      </c>
      <c r="K9" s="187">
        <v>6</v>
      </c>
      <c r="L9" s="188">
        <v>249</v>
      </c>
      <c r="M9" s="189">
        <v>1.2234068687662751</v>
      </c>
      <c r="N9" s="187">
        <v>279</v>
      </c>
      <c r="O9" s="188">
        <v>4297</v>
      </c>
      <c r="P9" s="189">
        <v>5.218795924068159</v>
      </c>
      <c r="Q9" s="187">
        <v>939</v>
      </c>
      <c r="R9" s="188">
        <v>25201</v>
      </c>
      <c r="S9" s="189">
        <v>3.9035308513851561</v>
      </c>
      <c r="T9" s="187">
        <v>167</v>
      </c>
      <c r="U9" s="188">
        <v>10664</v>
      </c>
      <c r="V9" s="189">
        <v>3.804033759729466</v>
      </c>
      <c r="W9" s="185"/>
      <c r="X9" s="185"/>
      <c r="Y9" s="185"/>
      <c r="Z9" s="185"/>
      <c r="AA9" s="185"/>
      <c r="AB9" s="185"/>
      <c r="AC9" s="185"/>
      <c r="AD9" s="185"/>
      <c r="AE9" s="185"/>
      <c r="AF9" s="185"/>
      <c r="AG9" s="185"/>
      <c r="AH9" s="185"/>
      <c r="AI9" s="185"/>
      <c r="AJ9" s="185"/>
      <c r="AK9" s="185"/>
      <c r="AL9" s="185"/>
      <c r="AM9" s="185"/>
    </row>
    <row r="10" spans="1:42" s="118" customFormat="1" ht="15" customHeight="1" x14ac:dyDescent="0.2">
      <c r="A10" s="190" t="s">
        <v>8</v>
      </c>
      <c r="B10" s="187">
        <v>355</v>
      </c>
      <c r="C10" s="188">
        <v>9067</v>
      </c>
      <c r="D10" s="189">
        <v>4.8404834611031626</v>
      </c>
      <c r="E10" s="187">
        <v>314</v>
      </c>
      <c r="F10" s="188">
        <v>10689</v>
      </c>
      <c r="G10" s="189">
        <v>4.481573099660392</v>
      </c>
      <c r="H10" s="187">
        <v>73</v>
      </c>
      <c r="I10" s="188">
        <v>3725</v>
      </c>
      <c r="J10" s="189">
        <v>3.181612415548476</v>
      </c>
      <c r="K10" s="187">
        <v>8</v>
      </c>
      <c r="L10" s="188">
        <v>608</v>
      </c>
      <c r="M10" s="189">
        <v>2.9872746032525916</v>
      </c>
      <c r="N10" s="187">
        <v>220</v>
      </c>
      <c r="O10" s="188">
        <v>3361</v>
      </c>
      <c r="P10" s="189">
        <v>4.0820044451461674</v>
      </c>
      <c r="Q10" s="187">
        <v>970</v>
      </c>
      <c r="R10" s="188">
        <v>27450</v>
      </c>
      <c r="S10" s="189">
        <v>4.2518916658276469</v>
      </c>
      <c r="T10" s="187">
        <v>162</v>
      </c>
      <c r="U10" s="188">
        <v>9525</v>
      </c>
      <c r="V10" s="189">
        <v>3.3977327045595613</v>
      </c>
      <c r="W10" s="185"/>
      <c r="X10" s="185"/>
      <c r="Y10" s="185"/>
      <c r="Z10" s="185"/>
      <c r="AA10" s="185"/>
      <c r="AB10" s="185"/>
      <c r="AC10" s="185"/>
      <c r="AD10" s="185"/>
      <c r="AE10" s="185"/>
      <c r="AF10" s="185"/>
      <c r="AG10" s="185"/>
      <c r="AH10" s="185"/>
      <c r="AI10" s="185"/>
      <c r="AJ10" s="185"/>
      <c r="AK10" s="185"/>
      <c r="AL10" s="185"/>
      <c r="AM10" s="185"/>
    </row>
    <row r="11" spans="1:42" s="118" customFormat="1" ht="15" customHeight="1" x14ac:dyDescent="0.2">
      <c r="A11" s="190" t="s">
        <v>82</v>
      </c>
      <c r="B11" s="187">
        <v>238</v>
      </c>
      <c r="C11" s="188">
        <v>7043</v>
      </c>
      <c r="D11" s="189">
        <v>3.7599564372504215</v>
      </c>
      <c r="E11" s="187">
        <v>211</v>
      </c>
      <c r="F11" s="188">
        <v>7718</v>
      </c>
      <c r="G11" s="189">
        <v>3.2359230220955095</v>
      </c>
      <c r="H11" s="187">
        <v>52</v>
      </c>
      <c r="I11" s="188">
        <v>2636</v>
      </c>
      <c r="J11" s="189">
        <v>2.251471228828398</v>
      </c>
      <c r="K11" s="187">
        <v>3</v>
      </c>
      <c r="L11" s="188">
        <v>139</v>
      </c>
      <c r="M11" s="189">
        <v>0.68294600304623398</v>
      </c>
      <c r="N11" s="187">
        <v>203</v>
      </c>
      <c r="O11" s="188">
        <v>3178</v>
      </c>
      <c r="P11" s="189">
        <v>3.8597471367671887</v>
      </c>
      <c r="Q11" s="187">
        <v>707</v>
      </c>
      <c r="R11" s="188">
        <v>20714</v>
      </c>
      <c r="S11" s="189">
        <v>3.2085130770839307</v>
      </c>
      <c r="T11" s="187">
        <v>147</v>
      </c>
      <c r="U11" s="188">
        <v>9318</v>
      </c>
      <c r="V11" s="189">
        <v>3.3238922142872434</v>
      </c>
      <c r="W11" s="185"/>
      <c r="X11" s="185"/>
      <c r="Y11" s="185"/>
      <c r="Z11" s="185"/>
      <c r="AA11" s="185"/>
      <c r="AB11" s="185"/>
      <c r="AC11" s="185"/>
      <c r="AD11" s="185"/>
      <c r="AE11" s="185"/>
      <c r="AF11" s="185"/>
      <c r="AG11" s="185"/>
      <c r="AH11" s="185"/>
      <c r="AI11" s="185"/>
      <c r="AJ11" s="185"/>
      <c r="AK11" s="185"/>
      <c r="AL11" s="185"/>
      <c r="AM11" s="185"/>
    </row>
    <row r="12" spans="1:42" s="118" customFormat="1" ht="15" customHeight="1" x14ac:dyDescent="0.2">
      <c r="A12" s="190" t="s">
        <v>9</v>
      </c>
      <c r="B12" s="187">
        <v>89</v>
      </c>
      <c r="C12" s="188">
        <v>2229</v>
      </c>
      <c r="D12" s="189">
        <v>1.1899677550235965</v>
      </c>
      <c r="E12" s="187">
        <v>168</v>
      </c>
      <c r="F12" s="188">
        <v>6152</v>
      </c>
      <c r="G12" s="189">
        <v>2.579346777912876</v>
      </c>
      <c r="H12" s="187">
        <v>46</v>
      </c>
      <c r="I12" s="188">
        <v>1533</v>
      </c>
      <c r="J12" s="189">
        <v>1.3093723041706882</v>
      </c>
      <c r="K12" s="187">
        <v>11</v>
      </c>
      <c r="L12" s="188">
        <v>436</v>
      </c>
      <c r="M12" s="189">
        <v>2.1421903404903455</v>
      </c>
      <c r="N12" s="187">
        <v>115</v>
      </c>
      <c r="O12" s="188">
        <v>1903</v>
      </c>
      <c r="P12" s="189">
        <v>2.3112331029792195</v>
      </c>
      <c r="Q12" s="187">
        <v>429</v>
      </c>
      <c r="R12" s="188">
        <v>12253</v>
      </c>
      <c r="S12" s="189">
        <v>1.8979391104330117</v>
      </c>
      <c r="T12" s="187">
        <v>9</v>
      </c>
      <c r="U12" s="188">
        <v>1239</v>
      </c>
      <c r="V12" s="189">
        <v>0.44197278960097597</v>
      </c>
      <c r="W12" s="185"/>
      <c r="X12" s="185"/>
      <c r="Y12" s="185"/>
      <c r="Z12" s="185"/>
      <c r="AA12" s="185"/>
      <c r="AB12" s="185"/>
      <c r="AC12" s="185"/>
      <c r="AD12" s="185"/>
      <c r="AE12" s="185"/>
      <c r="AF12" s="185"/>
      <c r="AG12" s="185"/>
      <c r="AH12" s="185"/>
      <c r="AI12" s="185"/>
      <c r="AJ12" s="185"/>
      <c r="AK12" s="185"/>
      <c r="AL12" s="185"/>
      <c r="AM12" s="185"/>
    </row>
    <row r="13" spans="1:42" s="118" customFormat="1" ht="15" customHeight="1" x14ac:dyDescent="0.2">
      <c r="A13" s="190" t="s">
        <v>83</v>
      </c>
      <c r="B13" s="187">
        <v>450</v>
      </c>
      <c r="C13" s="188">
        <v>14493</v>
      </c>
      <c r="D13" s="189">
        <v>7.7371927651668839</v>
      </c>
      <c r="E13" s="187">
        <v>459</v>
      </c>
      <c r="F13" s="188">
        <v>17440</v>
      </c>
      <c r="G13" s="189">
        <v>7.3120623873212862</v>
      </c>
      <c r="H13" s="187">
        <v>101</v>
      </c>
      <c r="I13" s="188">
        <v>5926</v>
      </c>
      <c r="J13" s="189">
        <v>5.0615396441718845</v>
      </c>
      <c r="K13" s="187">
        <v>13</v>
      </c>
      <c r="L13" s="188">
        <v>531</v>
      </c>
      <c r="M13" s="189">
        <v>2.6089519972485631</v>
      </c>
      <c r="N13" s="187">
        <v>347</v>
      </c>
      <c r="O13" s="188">
        <v>6773</v>
      </c>
      <c r="P13" s="189">
        <v>8.2259494516438547</v>
      </c>
      <c r="Q13" s="187">
        <v>1370</v>
      </c>
      <c r="R13" s="188">
        <v>45163</v>
      </c>
      <c r="S13" s="189">
        <v>6.9955622332886715</v>
      </c>
      <c r="T13" s="187">
        <v>289</v>
      </c>
      <c r="U13" s="188">
        <v>19723</v>
      </c>
      <c r="V13" s="189">
        <v>7.035536181840234</v>
      </c>
      <c r="W13" s="185"/>
      <c r="X13" s="185"/>
      <c r="Y13" s="185"/>
      <c r="Z13" s="185"/>
      <c r="AA13" s="185"/>
      <c r="AB13" s="185"/>
      <c r="AC13" s="185"/>
      <c r="AD13" s="185"/>
      <c r="AE13" s="185"/>
      <c r="AF13" s="185"/>
      <c r="AG13" s="185"/>
      <c r="AH13" s="185"/>
      <c r="AI13" s="185"/>
      <c r="AJ13" s="185"/>
      <c r="AK13" s="185"/>
      <c r="AL13" s="185"/>
      <c r="AM13" s="185"/>
    </row>
    <row r="14" spans="1:42" s="118" customFormat="1" ht="15" customHeight="1" x14ac:dyDescent="0.2">
      <c r="A14" s="190" t="s">
        <v>84</v>
      </c>
      <c r="B14" s="187">
        <v>250</v>
      </c>
      <c r="C14" s="188">
        <v>9693</v>
      </c>
      <c r="D14" s="189">
        <v>5.1746780840931903</v>
      </c>
      <c r="E14" s="187">
        <v>246</v>
      </c>
      <c r="F14" s="188">
        <v>11022</v>
      </c>
      <c r="G14" s="189">
        <v>4.6211898872164685</v>
      </c>
      <c r="H14" s="187">
        <v>54</v>
      </c>
      <c r="I14" s="188">
        <v>4261</v>
      </c>
      <c r="J14" s="189">
        <v>3.6394229537320952</v>
      </c>
      <c r="K14" s="187">
        <v>7</v>
      </c>
      <c r="L14" s="188">
        <v>474</v>
      </c>
      <c r="M14" s="189">
        <v>2.3288950031936326</v>
      </c>
      <c r="N14" s="187">
        <v>159</v>
      </c>
      <c r="O14" s="188">
        <v>3917</v>
      </c>
      <c r="P14" s="189">
        <v>4.7572780159588035</v>
      </c>
      <c r="Q14" s="187">
        <v>716</v>
      </c>
      <c r="R14" s="188">
        <v>29367</v>
      </c>
      <c r="S14" s="189">
        <v>4.5488270510149551</v>
      </c>
      <c r="T14" s="187">
        <v>251</v>
      </c>
      <c r="U14" s="188">
        <v>17859</v>
      </c>
      <c r="V14" s="189">
        <v>6.3706150520450606</v>
      </c>
      <c r="W14" s="185"/>
      <c r="X14" s="185"/>
      <c r="Y14" s="185"/>
      <c r="Z14" s="185"/>
      <c r="AA14" s="185"/>
      <c r="AB14" s="185"/>
      <c r="AC14" s="185"/>
      <c r="AD14" s="185"/>
      <c r="AE14" s="185"/>
      <c r="AF14" s="185"/>
      <c r="AG14" s="185"/>
      <c r="AH14" s="185"/>
      <c r="AI14" s="185"/>
      <c r="AJ14" s="185"/>
      <c r="AK14" s="185"/>
      <c r="AL14" s="185"/>
      <c r="AM14" s="185"/>
    </row>
    <row r="15" spans="1:42" s="118" customFormat="1" ht="15" customHeight="1" x14ac:dyDescent="0.2">
      <c r="A15" s="190" t="s">
        <v>112</v>
      </c>
      <c r="B15" s="187">
        <v>533</v>
      </c>
      <c r="C15" s="188">
        <v>31454</v>
      </c>
      <c r="D15" s="189">
        <v>16.791945162185826</v>
      </c>
      <c r="E15" s="187">
        <v>982</v>
      </c>
      <c r="F15" s="188">
        <v>55013</v>
      </c>
      <c r="G15" s="189">
        <v>23.065280281749192</v>
      </c>
      <c r="H15" s="187">
        <v>442</v>
      </c>
      <c r="I15" s="188">
        <v>44937</v>
      </c>
      <c r="J15" s="189">
        <v>38.38177640738305</v>
      </c>
      <c r="K15" s="187">
        <v>65</v>
      </c>
      <c r="L15" s="188">
        <v>7083</v>
      </c>
      <c r="M15" s="189">
        <v>34.800766471773201</v>
      </c>
      <c r="N15" s="187">
        <v>409</v>
      </c>
      <c r="O15" s="188">
        <v>14651</v>
      </c>
      <c r="P15" s="189">
        <v>17.793944399237279</v>
      </c>
      <c r="Q15" s="187">
        <v>2431</v>
      </c>
      <c r="R15" s="188">
        <v>153138</v>
      </c>
      <c r="S15" s="189">
        <v>23.720443931567004</v>
      </c>
      <c r="T15" s="187">
        <v>778</v>
      </c>
      <c r="U15" s="188">
        <v>89946</v>
      </c>
      <c r="V15" s="189">
        <v>32.085298251371583</v>
      </c>
      <c r="W15" s="185"/>
      <c r="X15" s="185"/>
      <c r="Y15" s="185"/>
      <c r="Z15" s="185"/>
      <c r="AA15" s="185"/>
      <c r="AB15" s="185"/>
      <c r="AC15" s="185"/>
      <c r="AD15" s="185"/>
      <c r="AE15" s="185"/>
      <c r="AF15" s="185"/>
      <c r="AG15" s="185"/>
      <c r="AH15" s="185"/>
      <c r="AI15" s="185"/>
      <c r="AJ15" s="185"/>
      <c r="AK15" s="185"/>
      <c r="AL15" s="185"/>
      <c r="AM15" s="185"/>
    </row>
    <row r="16" spans="1:42" s="118" customFormat="1" ht="15" customHeight="1" x14ac:dyDescent="0.2">
      <c r="A16" s="190" t="s">
        <v>85</v>
      </c>
      <c r="B16" s="187">
        <v>295</v>
      </c>
      <c r="C16" s="188">
        <v>8735</v>
      </c>
      <c r="D16" s="189">
        <v>4.6632428623288984</v>
      </c>
      <c r="E16" s="187">
        <v>263</v>
      </c>
      <c r="F16" s="188">
        <v>9945</v>
      </c>
      <c r="G16" s="189">
        <v>4.1696364932287953</v>
      </c>
      <c r="H16" s="187">
        <v>49</v>
      </c>
      <c r="I16" s="188">
        <v>3123</v>
      </c>
      <c r="J16" s="189">
        <v>2.667429684230306</v>
      </c>
      <c r="K16" s="187">
        <v>7</v>
      </c>
      <c r="L16" s="188">
        <v>755</v>
      </c>
      <c r="M16" s="189">
        <v>3.7095268510784649</v>
      </c>
      <c r="N16" s="187">
        <v>211</v>
      </c>
      <c r="O16" s="188">
        <v>3133</v>
      </c>
      <c r="P16" s="189">
        <v>3.8050937002805543</v>
      </c>
      <c r="Q16" s="187">
        <v>825</v>
      </c>
      <c r="R16" s="188">
        <v>25691</v>
      </c>
      <c r="S16" s="189">
        <v>3.9794298282979264</v>
      </c>
      <c r="T16" s="187">
        <v>174</v>
      </c>
      <c r="U16" s="188">
        <v>11559</v>
      </c>
      <c r="V16" s="189">
        <v>4.1232957828875554</v>
      </c>
      <c r="W16" s="185"/>
      <c r="X16" s="185"/>
      <c r="Y16" s="185"/>
      <c r="Z16" s="185"/>
      <c r="AA16" s="185"/>
      <c r="AB16" s="185"/>
      <c r="AC16" s="185"/>
      <c r="AD16" s="185"/>
      <c r="AE16" s="185"/>
      <c r="AF16" s="185"/>
      <c r="AG16" s="185"/>
      <c r="AH16" s="185"/>
      <c r="AI16" s="185"/>
      <c r="AJ16" s="185"/>
      <c r="AK16" s="185"/>
      <c r="AL16" s="185"/>
      <c r="AM16" s="185"/>
    </row>
    <row r="17" spans="1:42" s="118" customFormat="1" ht="15" customHeight="1" x14ac:dyDescent="0.2">
      <c r="A17" s="190" t="s">
        <v>86</v>
      </c>
      <c r="B17" s="187">
        <v>693</v>
      </c>
      <c r="C17" s="188">
        <v>20260</v>
      </c>
      <c r="D17" s="189">
        <v>10.815947383031881</v>
      </c>
      <c r="E17" s="187">
        <v>549</v>
      </c>
      <c r="F17" s="188">
        <v>18903</v>
      </c>
      <c r="G17" s="189">
        <v>7.9254538593769661</v>
      </c>
      <c r="H17" s="187">
        <v>129</v>
      </c>
      <c r="I17" s="188">
        <v>6971</v>
      </c>
      <c r="J17" s="189">
        <v>5.9540993688022619</v>
      </c>
      <c r="K17" s="187">
        <v>25</v>
      </c>
      <c r="L17" s="188">
        <v>1114</v>
      </c>
      <c r="M17" s="189">
        <v>5.4733945855647814</v>
      </c>
      <c r="N17" s="187">
        <v>542</v>
      </c>
      <c r="O17" s="188">
        <v>7768</v>
      </c>
      <c r="P17" s="189">
        <v>9.434397658403876</v>
      </c>
      <c r="Q17" s="187">
        <v>1938</v>
      </c>
      <c r="R17" s="188">
        <v>55016</v>
      </c>
      <c r="S17" s="189">
        <v>8.5217512527203585</v>
      </c>
      <c r="T17" s="187">
        <v>299</v>
      </c>
      <c r="U17" s="188">
        <v>20712</v>
      </c>
      <c r="V17" s="189">
        <v>7.3883296353635304</v>
      </c>
      <c r="W17" s="185"/>
      <c r="X17" s="185"/>
      <c r="Y17" s="185"/>
      <c r="Z17" s="185"/>
      <c r="AA17" s="185"/>
      <c r="AB17" s="185"/>
      <c r="AC17" s="185"/>
      <c r="AD17" s="185"/>
      <c r="AE17" s="185"/>
      <c r="AF17" s="185"/>
      <c r="AG17" s="185"/>
      <c r="AH17" s="185"/>
      <c r="AI17" s="185"/>
      <c r="AJ17" s="185"/>
      <c r="AK17" s="185"/>
      <c r="AL17" s="185"/>
      <c r="AM17" s="185"/>
    </row>
    <row r="18" spans="1:42" s="118" customFormat="1" ht="15" customHeight="1" x14ac:dyDescent="0.2">
      <c r="A18" s="190" t="s">
        <v>87</v>
      </c>
      <c r="B18" s="187">
        <v>780</v>
      </c>
      <c r="C18" s="188">
        <v>21366</v>
      </c>
      <c r="D18" s="189">
        <v>11.406393474129278</v>
      </c>
      <c r="E18" s="187">
        <v>623</v>
      </c>
      <c r="F18" s="188">
        <v>25595</v>
      </c>
      <c r="G18" s="189">
        <v>10.731206238732129</v>
      </c>
      <c r="H18" s="187">
        <v>132</v>
      </c>
      <c r="I18" s="188">
        <v>8975</v>
      </c>
      <c r="J18" s="189">
        <v>7.6657641421604223</v>
      </c>
      <c r="K18" s="187">
        <v>11</v>
      </c>
      <c r="L18" s="188">
        <v>549</v>
      </c>
      <c r="M18" s="189">
        <v>2.6973910480027516</v>
      </c>
      <c r="N18" s="187">
        <v>530</v>
      </c>
      <c r="O18" s="188">
        <v>8338</v>
      </c>
      <c r="P18" s="189">
        <v>10.12667452056791</v>
      </c>
      <c r="Q18" s="187">
        <v>2076</v>
      </c>
      <c r="R18" s="188">
        <v>64823</v>
      </c>
      <c r="S18" s="189">
        <v>10.04081506207452</v>
      </c>
      <c r="T18" s="187">
        <v>266</v>
      </c>
      <c r="U18" s="188">
        <v>18003</v>
      </c>
      <c r="V18" s="189">
        <v>6.4219823496258028</v>
      </c>
      <c r="W18" s="185"/>
      <c r="X18" s="185"/>
      <c r="Y18" s="185"/>
      <c r="Z18" s="185"/>
      <c r="AA18" s="185"/>
      <c r="AB18" s="185"/>
      <c r="AC18" s="185"/>
      <c r="AD18" s="185"/>
      <c r="AE18" s="185"/>
      <c r="AF18" s="185"/>
      <c r="AG18" s="185"/>
      <c r="AH18" s="185"/>
      <c r="AI18" s="185"/>
      <c r="AJ18" s="185"/>
      <c r="AK18" s="185"/>
      <c r="AL18" s="185"/>
      <c r="AM18" s="185"/>
    </row>
    <row r="19" spans="1:42" s="118" customFormat="1" ht="15" customHeight="1" x14ac:dyDescent="0.2">
      <c r="A19" s="190" t="s">
        <v>10</v>
      </c>
      <c r="B19" s="187">
        <v>273</v>
      </c>
      <c r="C19" s="188">
        <v>8044</v>
      </c>
      <c r="D19" s="189">
        <v>4.2943475196993317</v>
      </c>
      <c r="E19" s="187">
        <v>240</v>
      </c>
      <c r="F19" s="188">
        <v>9736</v>
      </c>
      <c r="G19" s="189">
        <v>4.0820091400779841</v>
      </c>
      <c r="H19" s="187">
        <v>51</v>
      </c>
      <c r="I19" s="188">
        <v>3273</v>
      </c>
      <c r="J19" s="189">
        <v>2.7955483049906475</v>
      </c>
      <c r="K19" s="187">
        <v>5</v>
      </c>
      <c r="L19" s="188">
        <v>376</v>
      </c>
      <c r="M19" s="189">
        <v>1.8473935046430503</v>
      </c>
      <c r="N19" s="187">
        <v>197</v>
      </c>
      <c r="O19" s="188">
        <v>3027</v>
      </c>
      <c r="P19" s="189">
        <v>3.6763544943342605</v>
      </c>
      <c r="Q19" s="187">
        <v>766</v>
      </c>
      <c r="R19" s="188">
        <v>24456</v>
      </c>
      <c r="S19" s="189">
        <v>3.788133427303495</v>
      </c>
      <c r="T19" s="187">
        <v>159</v>
      </c>
      <c r="U19" s="188">
        <v>10571</v>
      </c>
      <c r="V19" s="189">
        <v>3.7708590467085692</v>
      </c>
      <c r="W19" s="185"/>
      <c r="X19" s="185"/>
      <c r="Y19" s="185"/>
      <c r="Z19" s="185"/>
      <c r="AA19" s="185"/>
      <c r="AB19" s="185"/>
      <c r="AC19" s="185"/>
      <c r="AD19" s="185"/>
      <c r="AE19" s="185"/>
      <c r="AF19" s="185"/>
      <c r="AG19" s="185"/>
      <c r="AH19" s="185"/>
      <c r="AI19" s="185"/>
      <c r="AJ19" s="185"/>
      <c r="AK19" s="185"/>
      <c r="AL19" s="185"/>
      <c r="AM19" s="185"/>
    </row>
    <row r="20" spans="1:42" s="118" customFormat="1" ht="15" customHeight="1" x14ac:dyDescent="0.2">
      <c r="A20" s="190" t="s">
        <v>88</v>
      </c>
      <c r="B20" s="187">
        <v>718</v>
      </c>
      <c r="C20" s="188">
        <v>20457</v>
      </c>
      <c r="D20" s="189">
        <v>10.921117256400949</v>
      </c>
      <c r="E20" s="187">
        <v>652</v>
      </c>
      <c r="F20" s="188">
        <v>23879</v>
      </c>
      <c r="G20" s="189">
        <v>10.011739549704416</v>
      </c>
      <c r="H20" s="187">
        <v>231</v>
      </c>
      <c r="I20" s="188">
        <v>15564</v>
      </c>
      <c r="J20" s="189">
        <v>13.293588090093014</v>
      </c>
      <c r="K20" s="187">
        <v>82</v>
      </c>
      <c r="L20" s="188">
        <v>5402</v>
      </c>
      <c r="M20" s="189">
        <v>26.541541787451482</v>
      </c>
      <c r="N20" s="187">
        <v>464</v>
      </c>
      <c r="O20" s="188">
        <v>7809</v>
      </c>
      <c r="P20" s="189">
        <v>9.484193011647255</v>
      </c>
      <c r="Q20" s="187">
        <v>2147</v>
      </c>
      <c r="R20" s="188">
        <v>73111</v>
      </c>
      <c r="S20" s="189">
        <v>11.324592042999093</v>
      </c>
      <c r="T20" s="187">
        <v>338</v>
      </c>
      <c r="U20" s="188">
        <v>28354</v>
      </c>
      <c r="V20" s="189">
        <v>10.114363580586016</v>
      </c>
      <c r="W20" s="185"/>
      <c r="X20" s="185"/>
      <c r="Y20" s="185"/>
      <c r="Z20" s="185"/>
      <c r="AA20" s="185"/>
      <c r="AB20" s="185"/>
      <c r="AC20" s="185"/>
      <c r="AD20" s="185"/>
      <c r="AE20" s="185"/>
      <c r="AF20" s="185"/>
      <c r="AG20" s="185"/>
      <c r="AH20" s="185"/>
      <c r="AI20" s="185"/>
      <c r="AJ20" s="185"/>
      <c r="AK20" s="185"/>
      <c r="AL20" s="185"/>
      <c r="AM20" s="185"/>
    </row>
    <row r="21" spans="1:42" s="215" customFormat="1" ht="18.75" customHeight="1" thickBot="1" x14ac:dyDescent="0.25">
      <c r="A21" s="213" t="s">
        <v>11</v>
      </c>
      <c r="B21" s="342">
        <v>5875</v>
      </c>
      <c r="C21" s="343">
        <v>187316</v>
      </c>
      <c r="D21" s="344">
        <v>99.999999999999986</v>
      </c>
      <c r="E21" s="342">
        <v>5881</v>
      </c>
      <c r="F21" s="343">
        <v>238510</v>
      </c>
      <c r="G21" s="344">
        <v>100</v>
      </c>
      <c r="H21" s="342">
        <v>1648</v>
      </c>
      <c r="I21" s="343">
        <v>117079</v>
      </c>
      <c r="J21" s="344">
        <v>99.999999999999986</v>
      </c>
      <c r="K21" s="342">
        <v>300</v>
      </c>
      <c r="L21" s="343">
        <v>20353</v>
      </c>
      <c r="M21" s="344">
        <v>100</v>
      </c>
      <c r="N21" s="342">
        <v>4501</v>
      </c>
      <c r="O21" s="343">
        <v>82337</v>
      </c>
      <c r="P21" s="344">
        <v>99.999999999999986</v>
      </c>
      <c r="Q21" s="342">
        <v>18205</v>
      </c>
      <c r="R21" s="343">
        <v>645595</v>
      </c>
      <c r="S21" s="344">
        <v>100</v>
      </c>
      <c r="T21" s="342">
        <v>3493</v>
      </c>
      <c r="U21" s="343">
        <v>280334</v>
      </c>
      <c r="V21" s="344">
        <v>100</v>
      </c>
      <c r="W21" s="214"/>
      <c r="X21" s="214"/>
      <c r="Y21" s="214"/>
      <c r="Z21" s="214"/>
      <c r="AA21" s="214"/>
      <c r="AB21" s="214"/>
      <c r="AC21" s="214"/>
      <c r="AD21" s="214"/>
      <c r="AE21" s="214"/>
      <c r="AF21" s="214"/>
      <c r="AG21" s="214"/>
      <c r="AH21" s="214"/>
      <c r="AI21" s="214"/>
      <c r="AJ21" s="214"/>
      <c r="AK21" s="214"/>
      <c r="AL21" s="214"/>
      <c r="AM21" s="214"/>
      <c r="AN21" s="164"/>
      <c r="AO21" s="164"/>
      <c r="AP21" s="164"/>
    </row>
    <row r="22" spans="1:42" s="191" customFormat="1" x14ac:dyDescent="0.2">
      <c r="B22" s="192"/>
      <c r="C22" s="192"/>
      <c r="D22" s="192"/>
      <c r="E22" s="192"/>
      <c r="F22" s="192"/>
      <c r="G22" s="192"/>
      <c r="H22" s="192"/>
      <c r="I22" s="192"/>
      <c r="J22" s="192"/>
      <c r="K22" s="192"/>
      <c r="L22" s="192"/>
      <c r="M22" s="192"/>
      <c r="N22" s="192"/>
      <c r="O22" s="192"/>
      <c r="P22" s="192"/>
      <c r="Q22" s="192"/>
      <c r="R22" s="192"/>
      <c r="S22" s="192"/>
      <c r="T22" s="192"/>
      <c r="U22" s="192"/>
      <c r="V22" s="192"/>
      <c r="W22" s="192"/>
      <c r="X22" s="192"/>
      <c r="Y22" s="192"/>
      <c r="Z22" s="192"/>
      <c r="AA22" s="192"/>
      <c r="AB22" s="192"/>
      <c r="AC22" s="192"/>
      <c r="AD22" s="192"/>
      <c r="AE22" s="192"/>
      <c r="AF22" s="192"/>
      <c r="AG22" s="192"/>
      <c r="AH22" s="192"/>
      <c r="AI22" s="192"/>
      <c r="AJ22" s="192"/>
      <c r="AK22" s="192"/>
      <c r="AL22" s="192"/>
      <c r="AM22" s="192"/>
      <c r="AN22" s="192"/>
      <c r="AO22" s="192"/>
      <c r="AP22" s="192"/>
    </row>
    <row r="23" spans="1:42" s="191" customFormat="1" ht="17.25" customHeight="1" x14ac:dyDescent="0.2">
      <c r="A23" s="193" t="s">
        <v>62</v>
      </c>
      <c r="B23" s="192"/>
      <c r="C23" s="192"/>
      <c r="D23" s="192"/>
      <c r="E23" s="192"/>
      <c r="F23" s="192"/>
      <c r="G23" s="192"/>
      <c r="H23" s="192"/>
      <c r="I23" s="192"/>
      <c r="J23" s="192"/>
      <c r="K23" s="192"/>
      <c r="L23" s="192"/>
      <c r="M23" s="192"/>
      <c r="N23" s="192"/>
      <c r="O23" s="192"/>
      <c r="P23" s="192"/>
      <c r="Q23" s="192"/>
      <c r="R23" s="192"/>
      <c r="S23" s="192"/>
      <c r="T23" s="192"/>
      <c r="U23" s="192"/>
      <c r="V23" s="192"/>
      <c r="W23" s="192"/>
      <c r="X23" s="192"/>
      <c r="Y23" s="192"/>
      <c r="Z23" s="192"/>
      <c r="AA23" s="192"/>
      <c r="AB23" s="192"/>
      <c r="AC23" s="192"/>
      <c r="AD23" s="192"/>
      <c r="AE23" s="192"/>
      <c r="AF23" s="192"/>
      <c r="AG23" s="192"/>
      <c r="AH23" s="192"/>
      <c r="AI23" s="192"/>
      <c r="AJ23" s="192"/>
      <c r="AK23" s="192"/>
      <c r="AL23" s="192"/>
      <c r="AM23" s="192"/>
      <c r="AN23" s="192"/>
      <c r="AO23" s="192"/>
      <c r="AP23" s="192"/>
    </row>
    <row r="24" spans="1:42" s="345" customFormat="1" ht="47.25" customHeight="1" x14ac:dyDescent="0.2">
      <c r="A24" s="347" t="s">
        <v>163</v>
      </c>
      <c r="B24" s="346"/>
      <c r="C24" s="346"/>
      <c r="D24" s="346"/>
      <c r="E24" s="346"/>
      <c r="F24" s="346"/>
      <c r="G24" s="346"/>
      <c r="H24" s="346"/>
      <c r="I24" s="346"/>
      <c r="J24" s="346"/>
      <c r="K24" s="346"/>
      <c r="L24" s="346"/>
      <c r="M24" s="346"/>
      <c r="N24" s="346"/>
      <c r="O24" s="346"/>
      <c r="P24" s="346"/>
      <c r="Q24" s="346"/>
      <c r="R24" s="346"/>
      <c r="S24" s="346"/>
      <c r="T24" s="346"/>
      <c r="U24" s="346"/>
      <c r="V24" s="346"/>
      <c r="W24" s="346"/>
      <c r="X24" s="346"/>
      <c r="Y24" s="346"/>
      <c r="Z24" s="346"/>
      <c r="AA24" s="346"/>
      <c r="AB24" s="346"/>
      <c r="AC24" s="346"/>
      <c r="AD24" s="346"/>
      <c r="AE24" s="346"/>
      <c r="AF24" s="346"/>
      <c r="AG24" s="346"/>
      <c r="AH24" s="346"/>
      <c r="AI24" s="346"/>
      <c r="AJ24" s="346"/>
      <c r="AK24" s="346"/>
      <c r="AL24" s="346"/>
      <c r="AM24" s="346"/>
      <c r="AN24" s="346"/>
      <c r="AO24" s="346"/>
      <c r="AP24" s="346"/>
    </row>
    <row r="25" spans="1:42" s="191" customFormat="1" ht="13.5" thickBot="1" x14ac:dyDescent="0.25">
      <c r="B25" s="192"/>
      <c r="C25" s="192"/>
      <c r="D25" s="192"/>
      <c r="E25" s="192"/>
      <c r="F25" s="192"/>
      <c r="G25" s="192"/>
      <c r="H25" s="192"/>
      <c r="I25" s="192"/>
      <c r="J25" s="192"/>
      <c r="K25" s="192"/>
      <c r="L25" s="192"/>
      <c r="M25" s="192"/>
      <c r="N25" s="192"/>
      <c r="O25" s="192"/>
      <c r="P25" s="192"/>
      <c r="Q25" s="192"/>
      <c r="R25" s="192"/>
      <c r="S25" s="192"/>
      <c r="T25" s="192"/>
      <c r="U25" s="192"/>
      <c r="V25" s="192"/>
      <c r="W25" s="192"/>
      <c r="X25" s="192"/>
      <c r="Y25" s="192"/>
      <c r="Z25" s="192"/>
      <c r="AA25" s="192"/>
      <c r="AB25" s="192"/>
      <c r="AC25" s="192"/>
      <c r="AD25" s="192"/>
      <c r="AE25" s="192"/>
      <c r="AF25" s="192"/>
      <c r="AG25" s="192"/>
      <c r="AH25" s="192"/>
      <c r="AI25" s="192"/>
      <c r="AJ25" s="192"/>
      <c r="AK25" s="192"/>
      <c r="AL25" s="192"/>
      <c r="AM25" s="192"/>
      <c r="AN25" s="192"/>
      <c r="AO25" s="192"/>
      <c r="AP25" s="192"/>
    </row>
    <row r="26" spans="1:42" s="209" customFormat="1" ht="18" customHeight="1" x14ac:dyDescent="0.2">
      <c r="A26" s="401" t="s">
        <v>13</v>
      </c>
      <c r="B26" s="398" t="s">
        <v>65</v>
      </c>
      <c r="C26" s="399"/>
      <c r="D26" s="400"/>
      <c r="E26" s="398" t="s">
        <v>5</v>
      </c>
      <c r="F26" s="399"/>
      <c r="G26" s="400"/>
      <c r="H26" s="398" t="s">
        <v>15</v>
      </c>
      <c r="I26" s="399"/>
      <c r="J26" s="400"/>
      <c r="K26" s="398" t="s">
        <v>44</v>
      </c>
      <c r="L26" s="399"/>
      <c r="M26" s="400"/>
      <c r="N26" s="398" t="s">
        <v>107</v>
      </c>
      <c r="O26" s="399"/>
      <c r="P26" s="400"/>
      <c r="Q26" s="398" t="s">
        <v>108</v>
      </c>
      <c r="R26" s="399"/>
      <c r="S26" s="400"/>
      <c r="T26" s="398" t="s">
        <v>118</v>
      </c>
      <c r="U26" s="399"/>
      <c r="V26" s="400"/>
      <c r="W26" s="208"/>
      <c r="X26" s="208"/>
      <c r="Y26" s="208"/>
      <c r="Z26" s="208"/>
      <c r="AA26" s="208"/>
      <c r="AB26" s="208"/>
      <c r="AC26" s="208"/>
      <c r="AD26" s="208"/>
      <c r="AE26" s="208"/>
      <c r="AF26" s="208"/>
      <c r="AG26" s="208"/>
      <c r="AH26" s="208"/>
      <c r="AI26" s="208"/>
      <c r="AJ26" s="208"/>
      <c r="AK26" s="208"/>
      <c r="AL26" s="208"/>
      <c r="AM26" s="208"/>
    </row>
    <row r="27" spans="1:42" s="209" customFormat="1" ht="18" customHeight="1" x14ac:dyDescent="0.2">
      <c r="A27" s="402"/>
      <c r="B27" s="210" t="s">
        <v>6</v>
      </c>
      <c r="C27" s="211" t="s">
        <v>7</v>
      </c>
      <c r="D27" s="212" t="s">
        <v>3</v>
      </c>
      <c r="E27" s="210" t="s">
        <v>6</v>
      </c>
      <c r="F27" s="211" t="s">
        <v>7</v>
      </c>
      <c r="G27" s="212" t="s">
        <v>3</v>
      </c>
      <c r="H27" s="210" t="s">
        <v>6</v>
      </c>
      <c r="I27" s="211" t="s">
        <v>7</v>
      </c>
      <c r="J27" s="212" t="s">
        <v>3</v>
      </c>
      <c r="K27" s="210" t="s">
        <v>6</v>
      </c>
      <c r="L27" s="211" t="s">
        <v>7</v>
      </c>
      <c r="M27" s="212" t="s">
        <v>3</v>
      </c>
      <c r="N27" s="210" t="s">
        <v>6</v>
      </c>
      <c r="O27" s="211" t="s">
        <v>7</v>
      </c>
      <c r="P27" s="212" t="s">
        <v>3</v>
      </c>
      <c r="Q27" s="210" t="s">
        <v>6</v>
      </c>
      <c r="R27" s="211" t="s">
        <v>7</v>
      </c>
      <c r="S27" s="212" t="s">
        <v>3</v>
      </c>
      <c r="T27" s="210" t="s">
        <v>6</v>
      </c>
      <c r="U27" s="211" t="s">
        <v>7</v>
      </c>
      <c r="V27" s="212" t="s">
        <v>3</v>
      </c>
      <c r="W27" s="208"/>
      <c r="X27" s="208"/>
      <c r="Y27" s="208"/>
      <c r="Z27" s="208"/>
      <c r="AA27" s="208"/>
      <c r="AB27" s="208"/>
      <c r="AC27" s="208"/>
      <c r="AD27" s="208"/>
      <c r="AE27" s="208"/>
      <c r="AF27" s="208"/>
      <c r="AG27" s="208"/>
      <c r="AH27" s="208"/>
      <c r="AI27" s="208"/>
      <c r="AJ27" s="208"/>
      <c r="AK27" s="208"/>
      <c r="AL27" s="208"/>
      <c r="AM27" s="208"/>
    </row>
    <row r="28" spans="1:42" s="118" customFormat="1" ht="15" customHeight="1" x14ac:dyDescent="0.2">
      <c r="A28" s="190" t="s">
        <v>156</v>
      </c>
      <c r="B28" s="187">
        <v>173</v>
      </c>
      <c r="C28" s="188">
        <v>5684</v>
      </c>
      <c r="D28" s="189">
        <f>100*C28/C$50</f>
        <v>3.0344444681714324</v>
      </c>
      <c r="E28" s="187">
        <v>218</v>
      </c>
      <c r="F28" s="188">
        <v>8343</v>
      </c>
      <c r="G28" s="189">
        <f>100*F28/F$50</f>
        <v>3.4979665422833426</v>
      </c>
      <c r="H28" s="187">
        <v>55</v>
      </c>
      <c r="I28" s="188">
        <v>3402</v>
      </c>
      <c r="J28" s="189">
        <f>100*I28/I$50</f>
        <v>2.9057303188445407</v>
      </c>
      <c r="K28" s="187">
        <v>7</v>
      </c>
      <c r="L28" s="188">
        <v>400</v>
      </c>
      <c r="M28" s="189">
        <f>100*L28/L$50</f>
        <v>1.9653122389819682</v>
      </c>
      <c r="N28" s="187">
        <v>143</v>
      </c>
      <c r="O28" s="188">
        <v>3112</v>
      </c>
      <c r="P28" s="189">
        <f>100*O28/O$50</f>
        <v>3.7795887632534582</v>
      </c>
      <c r="Q28" s="187">
        <v>596</v>
      </c>
      <c r="R28" s="188">
        <v>20941</v>
      </c>
      <c r="S28" s="189">
        <f>100*R28/R$50</f>
        <v>3.2436744398578057</v>
      </c>
      <c r="T28" s="187">
        <v>108</v>
      </c>
      <c r="U28" s="188">
        <v>8105</v>
      </c>
      <c r="V28" s="189">
        <f>100*U28/U$50</f>
        <v>2.8911940756383459</v>
      </c>
      <c r="W28" s="185"/>
      <c r="X28" s="185"/>
      <c r="Y28" s="185"/>
      <c r="Z28" s="185"/>
      <c r="AA28" s="185"/>
      <c r="AB28" s="185"/>
      <c r="AC28" s="185"/>
      <c r="AD28" s="185"/>
      <c r="AE28" s="185"/>
      <c r="AF28" s="185"/>
      <c r="AG28" s="185"/>
      <c r="AH28" s="185"/>
      <c r="AI28" s="185"/>
      <c r="AJ28" s="185"/>
      <c r="AK28" s="185"/>
      <c r="AL28" s="185"/>
      <c r="AM28" s="185"/>
    </row>
    <row r="29" spans="1:42" s="118" customFormat="1" ht="15" customHeight="1" x14ac:dyDescent="0.2">
      <c r="A29" s="190" t="s">
        <v>158</v>
      </c>
      <c r="B29" s="187">
        <v>401</v>
      </c>
      <c r="C29" s="188">
        <v>11698</v>
      </c>
      <c r="D29" s="189">
        <f t="shared" ref="D29:D50" si="0">100*C29/C$50</f>
        <v>6.245061820666681</v>
      </c>
      <c r="E29" s="187">
        <v>328</v>
      </c>
      <c r="F29" s="188">
        <v>11191</v>
      </c>
      <c r="G29" s="189">
        <f t="shared" ref="G29:G50" si="1">100*F29/F$50</f>
        <v>4.6920464550752587</v>
      </c>
      <c r="H29" s="187">
        <v>91</v>
      </c>
      <c r="I29" s="188">
        <v>4815</v>
      </c>
      <c r="J29" s="189">
        <f t="shared" ref="J29:J50" si="2">100*I29/I$50</f>
        <v>4.1126077264069556</v>
      </c>
      <c r="K29" s="187">
        <v>21</v>
      </c>
      <c r="L29" s="188">
        <v>983</v>
      </c>
      <c r="M29" s="189">
        <f t="shared" ref="M29:M50" si="3">100*L29/L$50</f>
        <v>4.8297548272981867</v>
      </c>
      <c r="N29" s="187">
        <v>313</v>
      </c>
      <c r="O29" s="188">
        <v>4210</v>
      </c>
      <c r="P29" s="189">
        <f t="shared" ref="P29:P50" si="4">100*O29/O$50</f>
        <v>5.1131326135273332</v>
      </c>
      <c r="Q29" s="187">
        <v>1154</v>
      </c>
      <c r="R29" s="188">
        <v>32897</v>
      </c>
      <c r="S29" s="189">
        <f t="shared" ref="S29:S50" si="5">100*R29/R$50</f>
        <v>5.0956094765294031</v>
      </c>
      <c r="T29" s="187">
        <v>163</v>
      </c>
      <c r="U29" s="188">
        <v>11970</v>
      </c>
      <c r="V29" s="189">
        <f t="shared" ref="V29:V50" si="6">100*U29/U$50</f>
        <v>4.2699066113992599</v>
      </c>
      <c r="W29" s="185"/>
      <c r="X29" s="185"/>
      <c r="Y29" s="185"/>
      <c r="Z29" s="185"/>
      <c r="AA29" s="185"/>
      <c r="AB29" s="185"/>
      <c r="AC29" s="185"/>
      <c r="AD29" s="185"/>
      <c r="AE29" s="185"/>
      <c r="AF29" s="185"/>
      <c r="AG29" s="185"/>
      <c r="AH29" s="185"/>
      <c r="AI29" s="185"/>
      <c r="AJ29" s="185"/>
      <c r="AK29" s="185"/>
      <c r="AL29" s="185"/>
      <c r="AM29" s="185"/>
    </row>
    <row r="30" spans="1:42" s="118" customFormat="1" ht="15" customHeight="1" x14ac:dyDescent="0.2">
      <c r="A30" s="190" t="s">
        <v>161</v>
      </c>
      <c r="B30" s="187">
        <v>230</v>
      </c>
      <c r="C30" s="188">
        <v>5725</v>
      </c>
      <c r="D30" s="189">
        <f t="shared" si="0"/>
        <v>3.0563326144056036</v>
      </c>
      <c r="E30" s="187">
        <v>176</v>
      </c>
      <c r="F30" s="188">
        <v>5483</v>
      </c>
      <c r="G30" s="189">
        <f t="shared" si="1"/>
        <v>2.2988553939038194</v>
      </c>
      <c r="H30" s="187">
        <v>18</v>
      </c>
      <c r="I30" s="188">
        <v>1077</v>
      </c>
      <c r="J30" s="189">
        <f t="shared" si="2"/>
        <v>0.91989169705925056</v>
      </c>
      <c r="K30" s="187">
        <v>3</v>
      </c>
      <c r="L30" s="188">
        <v>193</v>
      </c>
      <c r="M30" s="189">
        <f t="shared" si="3"/>
        <v>0.94826315530879968</v>
      </c>
      <c r="N30" s="187">
        <v>198</v>
      </c>
      <c r="O30" s="188">
        <v>2461</v>
      </c>
      <c r="P30" s="189">
        <f t="shared" si="4"/>
        <v>2.9889357154134837</v>
      </c>
      <c r="Q30" s="187">
        <v>625</v>
      </c>
      <c r="R30" s="188">
        <v>14939</v>
      </c>
      <c r="S30" s="189">
        <f t="shared" si="5"/>
        <v>2.3139894206119935</v>
      </c>
      <c r="T30" s="187">
        <v>71</v>
      </c>
      <c r="U30" s="188">
        <v>4484</v>
      </c>
      <c r="V30" s="189">
        <f t="shared" si="6"/>
        <v>1.5995205718892465</v>
      </c>
      <c r="W30" s="185"/>
      <c r="X30" s="185"/>
      <c r="Y30" s="185"/>
      <c r="Z30" s="185"/>
      <c r="AA30" s="185"/>
      <c r="AB30" s="185"/>
      <c r="AC30" s="185"/>
      <c r="AD30" s="185"/>
      <c r="AE30" s="185"/>
      <c r="AF30" s="185"/>
      <c r="AG30" s="185"/>
      <c r="AH30" s="185"/>
      <c r="AI30" s="185"/>
      <c r="AJ30" s="185"/>
      <c r="AK30" s="185"/>
      <c r="AL30" s="185"/>
      <c r="AM30" s="185"/>
    </row>
    <row r="31" spans="1:42" s="118" customFormat="1" ht="15" customHeight="1" x14ac:dyDescent="0.2">
      <c r="A31" s="190" t="s">
        <v>152</v>
      </c>
      <c r="B31" s="187">
        <v>180</v>
      </c>
      <c r="C31" s="188">
        <v>5007</v>
      </c>
      <c r="D31" s="189">
        <f t="shared" si="0"/>
        <v>2.6730231266949969</v>
      </c>
      <c r="E31" s="187">
        <v>160</v>
      </c>
      <c r="F31" s="188">
        <v>5933</v>
      </c>
      <c r="G31" s="189">
        <f t="shared" si="1"/>
        <v>2.4875267284390592</v>
      </c>
      <c r="H31" s="187">
        <v>32</v>
      </c>
      <c r="I31" s="188">
        <v>2025</v>
      </c>
      <c r="J31" s="189">
        <f t="shared" si="2"/>
        <v>1.7296013802646077</v>
      </c>
      <c r="K31" s="187">
        <v>6</v>
      </c>
      <c r="L31" s="188">
        <v>677</v>
      </c>
      <c r="M31" s="189">
        <f t="shared" si="3"/>
        <v>3.3262909644769811</v>
      </c>
      <c r="N31" s="187">
        <v>143</v>
      </c>
      <c r="O31" s="188">
        <v>2017</v>
      </c>
      <c r="P31" s="189">
        <f t="shared" si="4"/>
        <v>2.4496884754120263</v>
      </c>
      <c r="Q31" s="187">
        <v>521</v>
      </c>
      <c r="R31" s="188">
        <v>15659</v>
      </c>
      <c r="S31" s="189">
        <f t="shared" si="5"/>
        <v>2.4255144479123909</v>
      </c>
      <c r="T31" s="187">
        <v>94</v>
      </c>
      <c r="U31" s="188">
        <v>6533</v>
      </c>
      <c r="V31" s="189">
        <f t="shared" si="6"/>
        <v>2.3304344103819017</v>
      </c>
      <c r="W31" s="185"/>
      <c r="X31" s="185"/>
      <c r="Y31" s="185"/>
      <c r="Z31" s="185"/>
      <c r="AA31" s="185"/>
      <c r="AB31" s="185"/>
      <c r="AC31" s="185"/>
      <c r="AD31" s="185"/>
      <c r="AE31" s="185"/>
      <c r="AF31" s="185"/>
      <c r="AG31" s="185"/>
      <c r="AH31" s="185"/>
      <c r="AI31" s="185"/>
      <c r="AJ31" s="185"/>
      <c r="AK31" s="185"/>
      <c r="AL31" s="185"/>
      <c r="AM31" s="185"/>
    </row>
    <row r="32" spans="1:42" s="118" customFormat="1" ht="15" customHeight="1" x14ac:dyDescent="0.2">
      <c r="A32" s="190" t="s">
        <v>153</v>
      </c>
      <c r="B32" s="187">
        <v>200</v>
      </c>
      <c r="C32" s="188">
        <v>5527</v>
      </c>
      <c r="D32" s="189">
        <f t="shared" si="0"/>
        <v>2.9506288838113135</v>
      </c>
      <c r="E32" s="187">
        <v>200</v>
      </c>
      <c r="F32" s="188">
        <v>6894</v>
      </c>
      <c r="G32" s="189">
        <f t="shared" si="1"/>
        <v>2.890444845079871</v>
      </c>
      <c r="H32" s="187">
        <v>52</v>
      </c>
      <c r="I32" s="188">
        <v>2065</v>
      </c>
      <c r="J32" s="189">
        <f t="shared" si="2"/>
        <v>1.7637663458006987</v>
      </c>
      <c r="K32" s="187">
        <v>6</v>
      </c>
      <c r="L32" s="188">
        <v>249</v>
      </c>
      <c r="M32" s="189">
        <f t="shared" si="3"/>
        <v>1.2234068687662751</v>
      </c>
      <c r="N32" s="187">
        <v>163</v>
      </c>
      <c r="O32" s="188">
        <v>2784</v>
      </c>
      <c r="P32" s="189">
        <f t="shared" si="4"/>
        <v>3.3812259373064357</v>
      </c>
      <c r="Q32" s="187">
        <v>621</v>
      </c>
      <c r="R32" s="188">
        <v>17519</v>
      </c>
      <c r="S32" s="189">
        <f t="shared" si="5"/>
        <v>2.7136207684384175</v>
      </c>
      <c r="T32" s="187">
        <v>118</v>
      </c>
      <c r="U32" s="188">
        <v>7657</v>
      </c>
      <c r="V32" s="189">
        <f t="shared" si="6"/>
        <v>2.7313847053871454</v>
      </c>
      <c r="W32" s="185"/>
      <c r="X32" s="185"/>
      <c r="Y32" s="185"/>
      <c r="Z32" s="185"/>
      <c r="AA32" s="185"/>
      <c r="AB32" s="185"/>
      <c r="AC32" s="185"/>
      <c r="AD32" s="185"/>
      <c r="AE32" s="185"/>
      <c r="AF32" s="185"/>
      <c r="AG32" s="185"/>
      <c r="AH32" s="185"/>
      <c r="AI32" s="185"/>
      <c r="AJ32" s="185"/>
      <c r="AK32" s="185"/>
      <c r="AL32" s="185"/>
      <c r="AM32" s="185"/>
    </row>
    <row r="33" spans="1:39" s="118" customFormat="1" ht="15" customHeight="1" x14ac:dyDescent="0.2">
      <c r="A33" s="190" t="s">
        <v>8</v>
      </c>
      <c r="B33" s="187">
        <v>355</v>
      </c>
      <c r="C33" s="188">
        <v>9067</v>
      </c>
      <c r="D33" s="189">
        <f t="shared" si="0"/>
        <v>4.8404834611031626</v>
      </c>
      <c r="E33" s="187">
        <v>314</v>
      </c>
      <c r="F33" s="188">
        <v>10689</v>
      </c>
      <c r="G33" s="189">
        <f t="shared" si="1"/>
        <v>4.481573099660392</v>
      </c>
      <c r="H33" s="187">
        <v>73</v>
      </c>
      <c r="I33" s="188">
        <v>3725</v>
      </c>
      <c r="J33" s="189">
        <f t="shared" si="2"/>
        <v>3.181612415548476</v>
      </c>
      <c r="K33" s="187">
        <v>8</v>
      </c>
      <c r="L33" s="188">
        <v>608</v>
      </c>
      <c r="M33" s="189">
        <f t="shared" si="3"/>
        <v>2.9872746032525916</v>
      </c>
      <c r="N33" s="187">
        <v>220</v>
      </c>
      <c r="O33" s="188">
        <v>3361</v>
      </c>
      <c r="P33" s="189">
        <f t="shared" si="4"/>
        <v>4.0820044451461674</v>
      </c>
      <c r="Q33" s="187">
        <v>970</v>
      </c>
      <c r="R33" s="188">
        <v>27450</v>
      </c>
      <c r="S33" s="189">
        <f t="shared" si="5"/>
        <v>4.2518916658276478</v>
      </c>
      <c r="T33" s="187">
        <v>162</v>
      </c>
      <c r="U33" s="188">
        <v>9525</v>
      </c>
      <c r="V33" s="189">
        <f t="shared" si="6"/>
        <v>3.3977327045595609</v>
      </c>
      <c r="W33" s="185"/>
      <c r="X33" s="185"/>
      <c r="Y33" s="185"/>
      <c r="Z33" s="185"/>
      <c r="AA33" s="185"/>
      <c r="AB33" s="185"/>
      <c r="AC33" s="185"/>
      <c r="AD33" s="185"/>
      <c r="AE33" s="185"/>
      <c r="AF33" s="185"/>
      <c r="AG33" s="185"/>
      <c r="AH33" s="185"/>
      <c r="AI33" s="185"/>
      <c r="AJ33" s="185"/>
      <c r="AK33" s="185"/>
      <c r="AL33" s="185"/>
      <c r="AM33" s="185"/>
    </row>
    <row r="34" spans="1:39" s="118" customFormat="1" ht="15" customHeight="1" x14ac:dyDescent="0.2">
      <c r="A34" s="190" t="s">
        <v>151</v>
      </c>
      <c r="B34" s="187">
        <v>238</v>
      </c>
      <c r="C34" s="188">
        <v>7043</v>
      </c>
      <c r="D34" s="189">
        <f t="shared" si="0"/>
        <v>3.7599564372504219</v>
      </c>
      <c r="E34" s="187">
        <v>211</v>
      </c>
      <c r="F34" s="188">
        <v>7718</v>
      </c>
      <c r="G34" s="189">
        <f t="shared" si="1"/>
        <v>3.2359230220955095</v>
      </c>
      <c r="H34" s="187">
        <v>52</v>
      </c>
      <c r="I34" s="188">
        <v>2636</v>
      </c>
      <c r="J34" s="189">
        <f t="shared" si="2"/>
        <v>2.251471228828398</v>
      </c>
      <c r="K34" s="187">
        <v>3</v>
      </c>
      <c r="L34" s="188">
        <v>139</v>
      </c>
      <c r="M34" s="189">
        <f t="shared" si="3"/>
        <v>0.68294600304623398</v>
      </c>
      <c r="N34" s="187">
        <v>203</v>
      </c>
      <c r="O34" s="188">
        <v>3178</v>
      </c>
      <c r="P34" s="189">
        <f t="shared" si="4"/>
        <v>3.8597471367671887</v>
      </c>
      <c r="Q34" s="187">
        <v>707</v>
      </c>
      <c r="R34" s="188">
        <v>20714</v>
      </c>
      <c r="S34" s="189">
        <f t="shared" si="5"/>
        <v>3.2085130770839303</v>
      </c>
      <c r="T34" s="187">
        <v>147</v>
      </c>
      <c r="U34" s="188">
        <v>9318</v>
      </c>
      <c r="V34" s="189">
        <f t="shared" si="6"/>
        <v>3.3238922142872429</v>
      </c>
      <c r="W34" s="185"/>
      <c r="X34" s="185"/>
      <c r="Y34" s="185"/>
      <c r="Z34" s="185"/>
      <c r="AA34" s="185"/>
      <c r="AB34" s="185"/>
      <c r="AC34" s="185"/>
      <c r="AD34" s="185"/>
      <c r="AE34" s="185"/>
      <c r="AF34" s="185"/>
      <c r="AG34" s="185"/>
      <c r="AH34" s="185"/>
      <c r="AI34" s="185"/>
      <c r="AJ34" s="185"/>
      <c r="AK34" s="185"/>
      <c r="AL34" s="185"/>
      <c r="AM34" s="185"/>
    </row>
    <row r="35" spans="1:39" s="118" customFormat="1" ht="15" customHeight="1" x14ac:dyDescent="0.2">
      <c r="A35" s="386" t="s">
        <v>164</v>
      </c>
      <c r="B35" s="187">
        <v>111</v>
      </c>
      <c r="C35" s="188">
        <v>3534</v>
      </c>
      <c r="D35" s="189">
        <f t="shared" si="0"/>
        <v>1.8866514339405069</v>
      </c>
      <c r="E35" s="187">
        <v>110</v>
      </c>
      <c r="F35" s="188">
        <v>3740</v>
      </c>
      <c r="G35" s="189">
        <f t="shared" si="1"/>
        <v>1.5680684248039916</v>
      </c>
      <c r="H35" s="187">
        <v>21</v>
      </c>
      <c r="I35" s="188">
        <v>1153</v>
      </c>
      <c r="J35" s="189">
        <f t="shared" si="2"/>
        <v>0.98480513157782357</v>
      </c>
      <c r="K35" s="187">
        <v>5</v>
      </c>
      <c r="L35" s="188">
        <v>119</v>
      </c>
      <c r="M35" s="189">
        <f t="shared" si="3"/>
        <v>0.58468039109713554</v>
      </c>
      <c r="N35" s="187">
        <v>89</v>
      </c>
      <c r="O35" s="188">
        <v>1725</v>
      </c>
      <c r="P35" s="189">
        <f t="shared" si="4"/>
        <v>2.0950483986543111</v>
      </c>
      <c r="Q35" s="187">
        <v>336</v>
      </c>
      <c r="R35" s="188">
        <v>10271</v>
      </c>
      <c r="S35" s="189">
        <f t="shared" si="5"/>
        <v>1.5909354936144178</v>
      </c>
      <c r="T35" s="187">
        <v>74</v>
      </c>
      <c r="U35" s="188">
        <v>4704</v>
      </c>
      <c r="V35" s="189">
        <f t="shared" si="6"/>
        <v>1.6779983876376037</v>
      </c>
      <c r="W35" s="185"/>
      <c r="X35" s="185"/>
      <c r="Y35" s="185"/>
      <c r="Z35" s="185"/>
      <c r="AA35" s="185"/>
      <c r="AB35" s="185"/>
      <c r="AC35" s="185"/>
      <c r="AD35" s="185"/>
      <c r="AE35" s="185"/>
      <c r="AF35" s="185"/>
      <c r="AG35" s="185"/>
      <c r="AH35" s="185"/>
      <c r="AI35" s="185"/>
      <c r="AJ35" s="185"/>
      <c r="AK35" s="185"/>
      <c r="AL35" s="185"/>
      <c r="AM35" s="185"/>
    </row>
    <row r="36" spans="1:39" s="118" customFormat="1" ht="15" customHeight="1" x14ac:dyDescent="0.2">
      <c r="A36" s="190" t="s">
        <v>9</v>
      </c>
      <c r="B36" s="187">
        <v>89</v>
      </c>
      <c r="C36" s="188">
        <v>2229</v>
      </c>
      <c r="D36" s="189">
        <f t="shared" si="0"/>
        <v>1.1899677550235965</v>
      </c>
      <c r="E36" s="187">
        <v>168</v>
      </c>
      <c r="F36" s="188">
        <v>6152</v>
      </c>
      <c r="G36" s="189">
        <f t="shared" si="1"/>
        <v>2.5793467779128756</v>
      </c>
      <c r="H36" s="187">
        <v>46</v>
      </c>
      <c r="I36" s="188">
        <v>1533</v>
      </c>
      <c r="J36" s="189">
        <f t="shared" si="2"/>
        <v>1.3093723041706882</v>
      </c>
      <c r="K36" s="187">
        <v>11</v>
      </c>
      <c r="L36" s="188">
        <v>436</v>
      </c>
      <c r="M36" s="189">
        <f t="shared" si="3"/>
        <v>2.1421903404903455</v>
      </c>
      <c r="N36" s="187">
        <v>115</v>
      </c>
      <c r="O36" s="188">
        <v>1903</v>
      </c>
      <c r="P36" s="189">
        <f t="shared" si="4"/>
        <v>2.3112331029792195</v>
      </c>
      <c r="Q36" s="187">
        <v>429</v>
      </c>
      <c r="R36" s="188">
        <v>12253</v>
      </c>
      <c r="S36" s="189">
        <f t="shared" si="5"/>
        <v>1.8979391104330114</v>
      </c>
      <c r="T36" s="187">
        <v>9</v>
      </c>
      <c r="U36" s="188">
        <v>1239</v>
      </c>
      <c r="V36" s="189">
        <f t="shared" si="6"/>
        <v>0.44197278960097597</v>
      </c>
      <c r="W36" s="185"/>
      <c r="X36" s="185"/>
      <c r="Y36" s="185"/>
      <c r="Z36" s="185"/>
      <c r="AA36" s="185"/>
      <c r="AB36" s="185"/>
      <c r="AC36" s="185"/>
      <c r="AD36" s="185"/>
      <c r="AE36" s="185"/>
      <c r="AF36" s="185"/>
      <c r="AG36" s="185"/>
      <c r="AH36" s="185"/>
      <c r="AI36" s="185"/>
      <c r="AJ36" s="185"/>
      <c r="AK36" s="185"/>
      <c r="AL36" s="185"/>
      <c r="AM36" s="185"/>
    </row>
    <row r="37" spans="1:39" s="118" customFormat="1" ht="15" customHeight="1" x14ac:dyDescent="0.2">
      <c r="A37" s="190" t="s">
        <v>157</v>
      </c>
      <c r="B37" s="187">
        <v>88</v>
      </c>
      <c r="C37" s="188">
        <v>2435</v>
      </c>
      <c r="D37" s="189">
        <f t="shared" si="0"/>
        <v>1.2999423434196757</v>
      </c>
      <c r="E37" s="187">
        <v>107</v>
      </c>
      <c r="F37" s="188">
        <v>3414</v>
      </c>
      <c r="G37" s="189">
        <f t="shared" si="1"/>
        <v>1.4313865246740178</v>
      </c>
      <c r="H37" s="187">
        <v>7</v>
      </c>
      <c r="I37" s="188">
        <v>320</v>
      </c>
      <c r="J37" s="189">
        <f t="shared" si="2"/>
        <v>0.27331972428872814</v>
      </c>
      <c r="K37" s="187"/>
      <c r="L37" s="188"/>
      <c r="M37" s="189">
        <f t="shared" si="3"/>
        <v>0</v>
      </c>
      <c r="N37" s="187">
        <v>116</v>
      </c>
      <c r="O37" s="188">
        <v>1513</v>
      </c>
      <c r="P37" s="189">
        <f t="shared" si="4"/>
        <v>1.8375699867617232</v>
      </c>
      <c r="Q37" s="187">
        <v>318</v>
      </c>
      <c r="R37" s="188">
        <v>7682</v>
      </c>
      <c r="S37" s="189">
        <f t="shared" si="5"/>
        <v>1.1899100829467391</v>
      </c>
      <c r="T37" s="187">
        <v>49</v>
      </c>
      <c r="U37" s="188">
        <v>3007</v>
      </c>
      <c r="V37" s="189">
        <f t="shared" si="6"/>
        <v>1.0726490543423202</v>
      </c>
      <c r="W37" s="185"/>
      <c r="X37" s="185"/>
      <c r="Y37" s="185"/>
      <c r="Z37" s="185"/>
      <c r="AA37" s="185"/>
      <c r="AB37" s="185"/>
      <c r="AC37" s="185"/>
      <c r="AD37" s="185"/>
      <c r="AE37" s="185"/>
      <c r="AF37" s="185"/>
      <c r="AG37" s="185"/>
      <c r="AH37" s="185"/>
      <c r="AI37" s="185"/>
      <c r="AJ37" s="185"/>
      <c r="AK37" s="185"/>
      <c r="AL37" s="185"/>
      <c r="AM37" s="185"/>
    </row>
    <row r="38" spans="1:39" s="118" customFormat="1" ht="15" customHeight="1" x14ac:dyDescent="0.2">
      <c r="A38" s="190" t="s">
        <v>150</v>
      </c>
      <c r="B38" s="187">
        <v>115</v>
      </c>
      <c r="C38" s="188">
        <v>3728</v>
      </c>
      <c r="D38" s="189">
        <f t="shared" si="0"/>
        <v>1.990219735633902</v>
      </c>
      <c r="E38" s="187">
        <v>103</v>
      </c>
      <c r="F38" s="188">
        <v>4012</v>
      </c>
      <c r="G38" s="189">
        <f t="shared" si="1"/>
        <v>1.6821097647897363</v>
      </c>
      <c r="H38" s="187">
        <v>17</v>
      </c>
      <c r="I38" s="188">
        <v>1098</v>
      </c>
      <c r="J38" s="189">
        <f t="shared" si="2"/>
        <v>0.93782830396569838</v>
      </c>
      <c r="K38" s="187">
        <v>1</v>
      </c>
      <c r="L38" s="188">
        <v>78</v>
      </c>
      <c r="M38" s="189">
        <f t="shared" si="3"/>
        <v>0.38323588660148383</v>
      </c>
      <c r="N38" s="187">
        <v>68</v>
      </c>
      <c r="O38" s="188">
        <v>1116</v>
      </c>
      <c r="P38" s="189">
        <f t="shared" si="4"/>
        <v>1.3554052248685282</v>
      </c>
      <c r="Q38" s="187">
        <v>304</v>
      </c>
      <c r="R38" s="188">
        <v>10032</v>
      </c>
      <c r="S38" s="189">
        <f t="shared" si="5"/>
        <v>1.5539153803855359</v>
      </c>
      <c r="T38" s="187">
        <v>80</v>
      </c>
      <c r="U38" s="188">
        <v>5026</v>
      </c>
      <c r="V38" s="189">
        <f t="shared" si="6"/>
        <v>1.7928613725056539</v>
      </c>
      <c r="W38" s="185"/>
      <c r="X38" s="185"/>
      <c r="Y38" s="185"/>
      <c r="Z38" s="185"/>
      <c r="AA38" s="185"/>
      <c r="AB38" s="185"/>
      <c r="AC38" s="185"/>
      <c r="AD38" s="185"/>
      <c r="AE38" s="185"/>
      <c r="AF38" s="185"/>
      <c r="AG38" s="185"/>
      <c r="AH38" s="185"/>
      <c r="AI38" s="185"/>
      <c r="AJ38" s="185"/>
      <c r="AK38" s="185"/>
      <c r="AL38" s="185"/>
      <c r="AM38" s="185"/>
    </row>
    <row r="39" spans="1:39" s="118" customFormat="1" ht="15" customHeight="1" x14ac:dyDescent="0.2">
      <c r="A39" s="190" t="s">
        <v>112</v>
      </c>
      <c r="B39" s="187">
        <v>533</v>
      </c>
      <c r="C39" s="188">
        <v>31454</v>
      </c>
      <c r="D39" s="189">
        <f t="shared" si="0"/>
        <v>16.791945162185826</v>
      </c>
      <c r="E39" s="187">
        <v>982</v>
      </c>
      <c r="F39" s="188">
        <v>55013</v>
      </c>
      <c r="G39" s="189">
        <f t="shared" si="1"/>
        <v>23.065280281749192</v>
      </c>
      <c r="H39" s="187">
        <v>442</v>
      </c>
      <c r="I39" s="188">
        <v>44937</v>
      </c>
      <c r="J39" s="189">
        <f t="shared" si="2"/>
        <v>38.38177640738305</v>
      </c>
      <c r="K39" s="187">
        <v>65</v>
      </c>
      <c r="L39" s="188">
        <v>7083</v>
      </c>
      <c r="M39" s="189">
        <f t="shared" si="3"/>
        <v>34.800766471773201</v>
      </c>
      <c r="N39" s="187">
        <v>409</v>
      </c>
      <c r="O39" s="188">
        <v>14651</v>
      </c>
      <c r="P39" s="189">
        <f t="shared" si="4"/>
        <v>17.793944399237279</v>
      </c>
      <c r="Q39" s="187">
        <v>2431</v>
      </c>
      <c r="R39" s="188">
        <v>153138</v>
      </c>
      <c r="S39" s="189">
        <f t="shared" si="5"/>
        <v>23.720443931567004</v>
      </c>
      <c r="T39" s="187">
        <v>778</v>
      </c>
      <c r="U39" s="188">
        <v>89946</v>
      </c>
      <c r="V39" s="189">
        <f t="shared" si="6"/>
        <v>32.085298251371576</v>
      </c>
      <c r="W39" s="185"/>
      <c r="X39" s="185"/>
      <c r="Y39" s="185"/>
      <c r="Z39" s="185"/>
      <c r="AA39" s="185"/>
      <c r="AB39" s="185"/>
      <c r="AC39" s="185"/>
      <c r="AD39" s="185"/>
      <c r="AE39" s="185"/>
      <c r="AF39" s="185"/>
      <c r="AG39" s="185"/>
      <c r="AH39" s="185"/>
      <c r="AI39" s="185"/>
      <c r="AJ39" s="185"/>
      <c r="AK39" s="185"/>
      <c r="AL39" s="185"/>
      <c r="AM39" s="185"/>
    </row>
    <row r="40" spans="1:39" s="118" customFormat="1" ht="15" customHeight="1" x14ac:dyDescent="0.2">
      <c r="A40" s="386" t="s">
        <v>167</v>
      </c>
      <c r="B40" s="187">
        <v>359</v>
      </c>
      <c r="C40" s="188">
        <v>10476</v>
      </c>
      <c r="D40" s="189">
        <f t="shared" si="0"/>
        <v>5.592688291443336</v>
      </c>
      <c r="E40" s="187">
        <v>292</v>
      </c>
      <c r="F40" s="188">
        <v>10264</v>
      </c>
      <c r="G40" s="189">
        <f t="shared" si="1"/>
        <v>4.3033835059326657</v>
      </c>
      <c r="H40" s="187">
        <v>65</v>
      </c>
      <c r="I40" s="188">
        <v>3496</v>
      </c>
      <c r="J40" s="189">
        <f t="shared" si="2"/>
        <v>2.9860179878543547</v>
      </c>
      <c r="K40" s="187">
        <v>6</v>
      </c>
      <c r="L40" s="188">
        <v>181</v>
      </c>
      <c r="M40" s="189">
        <f t="shared" si="3"/>
        <v>0.88930378813934063</v>
      </c>
      <c r="N40" s="187">
        <v>240</v>
      </c>
      <c r="O40" s="188">
        <v>3774</v>
      </c>
      <c r="P40" s="189">
        <f t="shared" si="4"/>
        <v>4.5836015400123884</v>
      </c>
      <c r="Q40" s="187">
        <v>962</v>
      </c>
      <c r="R40" s="188">
        <v>28191</v>
      </c>
      <c r="S40" s="189">
        <f t="shared" si="5"/>
        <v>4.366669506424306</v>
      </c>
      <c r="T40" s="187">
        <v>140</v>
      </c>
      <c r="U40" s="188">
        <v>9047</v>
      </c>
      <c r="V40" s="189">
        <f t="shared" si="6"/>
        <v>3.2272218139790394</v>
      </c>
      <c r="W40" s="185"/>
      <c r="X40" s="185"/>
      <c r="Y40" s="185"/>
      <c r="Z40" s="185"/>
      <c r="AA40" s="185"/>
      <c r="AB40" s="185"/>
      <c r="AC40" s="185"/>
      <c r="AD40" s="185"/>
      <c r="AE40" s="185"/>
      <c r="AF40" s="185"/>
      <c r="AG40" s="185"/>
      <c r="AH40" s="185"/>
      <c r="AI40" s="185"/>
      <c r="AJ40" s="185"/>
      <c r="AK40" s="185"/>
      <c r="AL40" s="185"/>
      <c r="AM40" s="185"/>
    </row>
    <row r="41" spans="1:39" s="118" customFormat="1" ht="15" customHeight="1" x14ac:dyDescent="0.2">
      <c r="A41" s="190" t="s">
        <v>159</v>
      </c>
      <c r="B41" s="187">
        <v>82</v>
      </c>
      <c r="C41" s="188">
        <v>1976</v>
      </c>
      <c r="D41" s="189">
        <f t="shared" si="0"/>
        <v>1.0549018770420038</v>
      </c>
      <c r="E41" s="187">
        <v>65</v>
      </c>
      <c r="F41" s="188">
        <v>1884</v>
      </c>
      <c r="G41" s="189">
        <f t="shared" si="1"/>
        <v>0.78990398725420319</v>
      </c>
      <c r="H41" s="187">
        <v>8</v>
      </c>
      <c r="I41" s="188">
        <v>339</v>
      </c>
      <c r="J41" s="189">
        <f t="shared" si="2"/>
        <v>0.28954808291837136</v>
      </c>
      <c r="K41" s="187"/>
      <c r="L41" s="188"/>
      <c r="M41" s="189">
        <f t="shared" si="3"/>
        <v>0</v>
      </c>
      <c r="N41" s="187">
        <v>103</v>
      </c>
      <c r="O41" s="188">
        <v>1506</v>
      </c>
      <c r="P41" s="189">
        <f t="shared" si="4"/>
        <v>1.8290683410860245</v>
      </c>
      <c r="Q41" s="187">
        <v>258</v>
      </c>
      <c r="R41" s="188">
        <v>5705</v>
      </c>
      <c r="S41" s="189">
        <f t="shared" si="5"/>
        <v>0.88368094548439813</v>
      </c>
      <c r="T41" s="187">
        <v>34</v>
      </c>
      <c r="U41" s="188">
        <v>2031</v>
      </c>
      <c r="V41" s="189">
        <f t="shared" si="6"/>
        <v>0.72449292629506234</v>
      </c>
      <c r="W41" s="185"/>
      <c r="X41" s="185"/>
      <c r="Y41" s="185"/>
      <c r="Z41" s="185"/>
      <c r="AA41" s="185"/>
      <c r="AB41" s="185"/>
      <c r="AC41" s="185"/>
      <c r="AD41" s="185"/>
      <c r="AE41" s="185"/>
      <c r="AF41" s="185"/>
      <c r="AG41" s="185"/>
      <c r="AH41" s="185"/>
      <c r="AI41" s="185"/>
      <c r="AJ41" s="185"/>
      <c r="AK41" s="185"/>
      <c r="AL41" s="185"/>
      <c r="AM41" s="185"/>
    </row>
    <row r="42" spans="1:39" s="118" customFormat="1" ht="15" customHeight="1" x14ac:dyDescent="0.2">
      <c r="A42" s="190" t="s">
        <v>155</v>
      </c>
      <c r="B42" s="187">
        <v>166</v>
      </c>
      <c r="C42" s="188">
        <v>5275</v>
      </c>
      <c r="D42" s="189">
        <f t="shared" si="0"/>
        <v>2.8160968630549448</v>
      </c>
      <c r="E42" s="187">
        <v>131</v>
      </c>
      <c r="F42" s="188">
        <v>5357</v>
      </c>
      <c r="G42" s="189">
        <f t="shared" si="1"/>
        <v>2.2460274202339523</v>
      </c>
      <c r="H42" s="187">
        <v>25</v>
      </c>
      <c r="I42" s="188">
        <v>1371</v>
      </c>
      <c r="J42" s="189">
        <f t="shared" si="2"/>
        <v>1.1710041937495195</v>
      </c>
      <c r="K42" s="187">
        <v>1</v>
      </c>
      <c r="L42" s="188">
        <v>12</v>
      </c>
      <c r="M42" s="189">
        <f t="shared" si="3"/>
        <v>5.895936716945905E-2</v>
      </c>
      <c r="N42" s="187">
        <v>115</v>
      </c>
      <c r="O42" s="188">
        <v>1936</v>
      </c>
      <c r="P42" s="189">
        <f t="shared" si="4"/>
        <v>2.3513122897360845</v>
      </c>
      <c r="Q42" s="187">
        <v>438</v>
      </c>
      <c r="R42" s="188">
        <v>13951</v>
      </c>
      <c r="S42" s="189">
        <f t="shared" si="5"/>
        <v>2.1609522998164485</v>
      </c>
      <c r="T42" s="187">
        <v>107</v>
      </c>
      <c r="U42" s="188">
        <v>6914</v>
      </c>
      <c r="V42" s="189">
        <f t="shared" si="6"/>
        <v>2.4663437185642842</v>
      </c>
      <c r="W42" s="185"/>
      <c r="X42" s="185"/>
      <c r="Y42" s="185"/>
      <c r="Z42" s="185"/>
      <c r="AA42" s="185"/>
      <c r="AB42" s="185"/>
      <c r="AC42" s="185"/>
      <c r="AD42" s="185"/>
      <c r="AE42" s="185"/>
      <c r="AF42" s="185"/>
      <c r="AG42" s="185"/>
      <c r="AH42" s="185"/>
      <c r="AI42" s="185"/>
      <c r="AJ42" s="185"/>
      <c r="AK42" s="185"/>
      <c r="AL42" s="185"/>
      <c r="AM42" s="185"/>
    </row>
    <row r="43" spans="1:39" s="118" customFormat="1" ht="15" customHeight="1" x14ac:dyDescent="0.2">
      <c r="A43" s="386" t="s">
        <v>166</v>
      </c>
      <c r="B43" s="187">
        <v>421</v>
      </c>
      <c r="C43" s="188">
        <v>10890</v>
      </c>
      <c r="D43" s="189">
        <f t="shared" si="0"/>
        <v>5.8137051826859425</v>
      </c>
      <c r="E43" s="187">
        <v>331</v>
      </c>
      <c r="F43" s="188">
        <v>15331</v>
      </c>
      <c r="G43" s="189">
        <f t="shared" si="1"/>
        <v>6.4278227327994637</v>
      </c>
      <c r="H43" s="187">
        <v>67</v>
      </c>
      <c r="I43" s="188">
        <v>5479</v>
      </c>
      <c r="J43" s="189">
        <f t="shared" si="2"/>
        <v>4.6797461543060672</v>
      </c>
      <c r="K43" s="187">
        <v>5</v>
      </c>
      <c r="L43" s="188">
        <v>368</v>
      </c>
      <c r="M43" s="189">
        <f t="shared" si="3"/>
        <v>1.8080872598634108</v>
      </c>
      <c r="N43" s="187">
        <v>290</v>
      </c>
      <c r="O43" s="188">
        <v>4564</v>
      </c>
      <c r="P43" s="189">
        <f t="shared" si="4"/>
        <v>5.5430729805555217</v>
      </c>
      <c r="Q43" s="187">
        <v>1114</v>
      </c>
      <c r="R43" s="188">
        <v>36632</v>
      </c>
      <c r="S43" s="189">
        <f t="shared" si="5"/>
        <v>5.6741455556502141</v>
      </c>
      <c r="T43" s="187">
        <v>126</v>
      </c>
      <c r="U43" s="188">
        <v>8956</v>
      </c>
      <c r="V43" s="189">
        <f t="shared" si="6"/>
        <v>3.1947605356467643</v>
      </c>
      <c r="W43" s="185"/>
      <c r="X43" s="185"/>
      <c r="Y43" s="185"/>
      <c r="Z43" s="185"/>
      <c r="AA43" s="185"/>
      <c r="AB43" s="185"/>
      <c r="AC43" s="185"/>
      <c r="AD43" s="185"/>
      <c r="AE43" s="185"/>
      <c r="AF43" s="185"/>
      <c r="AG43" s="185"/>
      <c r="AH43" s="185"/>
      <c r="AI43" s="185"/>
      <c r="AJ43" s="185"/>
      <c r="AK43" s="185"/>
      <c r="AL43" s="185"/>
      <c r="AM43" s="185"/>
    </row>
    <row r="44" spans="1:39" s="118" customFormat="1" ht="15" customHeight="1" x14ac:dyDescent="0.2">
      <c r="A44" s="190" t="s">
        <v>154</v>
      </c>
      <c r="B44" s="187">
        <v>164</v>
      </c>
      <c r="C44" s="188">
        <v>6880</v>
      </c>
      <c r="D44" s="189">
        <f t="shared" si="0"/>
        <v>3.672937709538961</v>
      </c>
      <c r="E44" s="187">
        <v>156</v>
      </c>
      <c r="F44" s="188">
        <v>7506</v>
      </c>
      <c r="G44" s="189">
        <f t="shared" si="1"/>
        <v>3.1470378600477966</v>
      </c>
      <c r="H44" s="187">
        <v>40</v>
      </c>
      <c r="I44" s="188">
        <v>3176</v>
      </c>
      <c r="J44" s="189">
        <f t="shared" si="2"/>
        <v>2.7126982635656267</v>
      </c>
      <c r="K44" s="187">
        <v>3</v>
      </c>
      <c r="L44" s="188">
        <v>233</v>
      </c>
      <c r="M44" s="189">
        <f t="shared" si="3"/>
        <v>1.1447943792069966</v>
      </c>
      <c r="N44" s="187">
        <v>95</v>
      </c>
      <c r="O44" s="188">
        <v>2622</v>
      </c>
      <c r="P44" s="189">
        <f t="shared" si="4"/>
        <v>3.1844735659545527</v>
      </c>
      <c r="Q44" s="187">
        <v>458</v>
      </c>
      <c r="R44" s="188">
        <v>20417</v>
      </c>
      <c r="S44" s="189">
        <f t="shared" si="5"/>
        <v>3.1625090033225165</v>
      </c>
      <c r="T44" s="187">
        <v>177</v>
      </c>
      <c r="U44" s="188">
        <v>12895</v>
      </c>
      <c r="V44" s="189">
        <f t="shared" si="6"/>
        <v>4.5998701548866707</v>
      </c>
      <c r="W44" s="185"/>
      <c r="X44" s="185"/>
      <c r="Y44" s="185"/>
      <c r="Z44" s="185"/>
      <c r="AA44" s="185"/>
      <c r="AB44" s="185"/>
      <c r="AC44" s="185"/>
      <c r="AD44" s="185"/>
      <c r="AE44" s="185"/>
      <c r="AF44" s="185"/>
      <c r="AG44" s="185"/>
      <c r="AH44" s="185"/>
      <c r="AI44" s="185"/>
      <c r="AJ44" s="185"/>
      <c r="AK44" s="185"/>
      <c r="AL44" s="185"/>
      <c r="AM44" s="185"/>
    </row>
    <row r="45" spans="1:39" s="118" customFormat="1" ht="15" customHeight="1" x14ac:dyDescent="0.2">
      <c r="A45" s="386" t="s">
        <v>168</v>
      </c>
      <c r="B45" s="187">
        <v>273</v>
      </c>
      <c r="C45" s="188">
        <v>8044</v>
      </c>
      <c r="D45" s="189">
        <f t="shared" si="0"/>
        <v>4.2943475196993317</v>
      </c>
      <c r="E45" s="187">
        <v>240</v>
      </c>
      <c r="F45" s="188">
        <v>9736</v>
      </c>
      <c r="G45" s="189">
        <f t="shared" si="1"/>
        <v>4.0820091400779841</v>
      </c>
      <c r="H45" s="187">
        <v>51</v>
      </c>
      <c r="I45" s="188">
        <v>3273</v>
      </c>
      <c r="J45" s="189">
        <f t="shared" si="2"/>
        <v>2.7955483049906475</v>
      </c>
      <c r="K45" s="187">
        <v>5</v>
      </c>
      <c r="L45" s="188">
        <v>376</v>
      </c>
      <c r="M45" s="189">
        <f t="shared" si="3"/>
        <v>1.8473935046430501</v>
      </c>
      <c r="N45" s="187">
        <v>197</v>
      </c>
      <c r="O45" s="188">
        <v>3027</v>
      </c>
      <c r="P45" s="189">
        <f t="shared" si="4"/>
        <v>3.6763544943342605</v>
      </c>
      <c r="Q45" s="187">
        <v>766</v>
      </c>
      <c r="R45" s="188">
        <v>24456</v>
      </c>
      <c r="S45" s="189">
        <f t="shared" si="5"/>
        <v>3.788133427303495</v>
      </c>
      <c r="T45" s="187">
        <v>159</v>
      </c>
      <c r="U45" s="188">
        <v>10571</v>
      </c>
      <c r="V45" s="189">
        <f t="shared" si="6"/>
        <v>3.7708590467085692</v>
      </c>
      <c r="W45" s="185"/>
      <c r="X45" s="185"/>
      <c r="Y45" s="185"/>
      <c r="Z45" s="185"/>
      <c r="AA45" s="185"/>
      <c r="AB45" s="185"/>
      <c r="AC45" s="185"/>
      <c r="AD45" s="185"/>
      <c r="AE45" s="185"/>
      <c r="AF45" s="185"/>
      <c r="AG45" s="185"/>
      <c r="AH45" s="185"/>
      <c r="AI45" s="185"/>
      <c r="AJ45" s="185"/>
      <c r="AK45" s="185"/>
      <c r="AL45" s="185"/>
      <c r="AM45" s="185"/>
    </row>
    <row r="46" spans="1:39" s="118" customFormat="1" ht="15" customHeight="1" x14ac:dyDescent="0.2">
      <c r="A46" s="190" t="s">
        <v>149</v>
      </c>
      <c r="B46" s="187">
        <v>86</v>
      </c>
      <c r="C46" s="188">
        <v>2813</v>
      </c>
      <c r="D46" s="189">
        <f t="shared" si="0"/>
        <v>1.5017403745542293</v>
      </c>
      <c r="E46" s="187">
        <v>90</v>
      </c>
      <c r="F46" s="188">
        <v>3516</v>
      </c>
      <c r="G46" s="189">
        <f t="shared" si="1"/>
        <v>1.4741520271686721</v>
      </c>
      <c r="H46" s="187">
        <v>14</v>
      </c>
      <c r="I46" s="188">
        <v>1085</v>
      </c>
      <c r="J46" s="189">
        <f t="shared" si="2"/>
        <v>0.92672469016646875</v>
      </c>
      <c r="K46" s="187">
        <v>4</v>
      </c>
      <c r="L46" s="188">
        <v>241</v>
      </c>
      <c r="M46" s="189">
        <f t="shared" si="3"/>
        <v>1.1841006239866358</v>
      </c>
      <c r="N46" s="187">
        <v>64</v>
      </c>
      <c r="O46" s="188">
        <v>1295</v>
      </c>
      <c r="P46" s="189">
        <f t="shared" si="4"/>
        <v>1.5728044500042508</v>
      </c>
      <c r="Q46" s="187">
        <v>258</v>
      </c>
      <c r="R46" s="188">
        <v>8950</v>
      </c>
      <c r="S46" s="189">
        <f t="shared" si="5"/>
        <v>1.3863180476924388</v>
      </c>
      <c r="T46" s="187">
        <v>74</v>
      </c>
      <c r="U46" s="188">
        <v>4964</v>
      </c>
      <c r="V46" s="189">
        <f t="shared" si="6"/>
        <v>1.7707448971583897</v>
      </c>
      <c r="W46" s="185"/>
      <c r="X46" s="185"/>
      <c r="Y46" s="185"/>
      <c r="Z46" s="185"/>
      <c r="AA46" s="185"/>
      <c r="AB46" s="185"/>
      <c r="AC46" s="185"/>
      <c r="AD46" s="185"/>
      <c r="AE46" s="185"/>
      <c r="AF46" s="185"/>
      <c r="AG46" s="185"/>
      <c r="AH46" s="185"/>
      <c r="AI46" s="185"/>
      <c r="AJ46" s="185"/>
      <c r="AK46" s="185"/>
      <c r="AL46" s="185"/>
      <c r="AM46" s="185"/>
    </row>
    <row r="47" spans="1:39" s="118" customFormat="1" ht="15" customHeight="1" x14ac:dyDescent="0.2">
      <c r="A47" s="386" t="s">
        <v>165</v>
      </c>
      <c r="B47" s="187">
        <v>210</v>
      </c>
      <c r="C47" s="188">
        <v>6586</v>
      </c>
      <c r="D47" s="189">
        <f t="shared" si="0"/>
        <v>3.5159836853231972</v>
      </c>
      <c r="E47" s="187">
        <v>156</v>
      </c>
      <c r="F47" s="188">
        <v>5828</v>
      </c>
      <c r="G47" s="189">
        <f t="shared" si="1"/>
        <v>2.4435034170475034</v>
      </c>
      <c r="H47" s="187">
        <v>30</v>
      </c>
      <c r="I47" s="188">
        <v>1817</v>
      </c>
      <c r="J47" s="189">
        <f t="shared" si="2"/>
        <v>1.5519435594769344</v>
      </c>
      <c r="K47" s="187">
        <v>4</v>
      </c>
      <c r="L47" s="188">
        <v>131</v>
      </c>
      <c r="M47" s="189">
        <f t="shared" si="3"/>
        <v>0.64363975826659459</v>
      </c>
      <c r="N47" s="187">
        <v>126</v>
      </c>
      <c r="O47" s="188">
        <v>2052</v>
      </c>
      <c r="P47" s="189">
        <f t="shared" si="4"/>
        <v>2.4921967037905195</v>
      </c>
      <c r="Q47" s="187">
        <v>526</v>
      </c>
      <c r="R47" s="188">
        <v>16414</v>
      </c>
      <c r="S47" s="189">
        <f t="shared" si="5"/>
        <v>2.5424608307065575</v>
      </c>
      <c r="T47" s="187">
        <v>102</v>
      </c>
      <c r="U47" s="188">
        <v>6711</v>
      </c>
      <c r="V47" s="189">
        <f t="shared" si="6"/>
        <v>2.3939300976692088</v>
      </c>
      <c r="W47" s="185"/>
      <c r="X47" s="185"/>
      <c r="Y47" s="185"/>
      <c r="Z47" s="185"/>
      <c r="AA47" s="185"/>
      <c r="AB47" s="185"/>
      <c r="AC47" s="185"/>
      <c r="AD47" s="185"/>
      <c r="AE47" s="185"/>
      <c r="AF47" s="185"/>
      <c r="AG47" s="185"/>
      <c r="AH47" s="185"/>
      <c r="AI47" s="185"/>
      <c r="AJ47" s="185"/>
      <c r="AK47" s="185"/>
      <c r="AL47" s="185"/>
      <c r="AM47" s="185"/>
    </row>
    <row r="48" spans="1:39" s="118" customFormat="1" ht="15" customHeight="1" x14ac:dyDescent="0.2">
      <c r="A48" s="190" t="s">
        <v>88</v>
      </c>
      <c r="B48" s="187">
        <v>718</v>
      </c>
      <c r="C48" s="188">
        <v>20457</v>
      </c>
      <c r="D48" s="189">
        <f t="shared" si="0"/>
        <v>10.921117256400947</v>
      </c>
      <c r="E48" s="187">
        <v>652</v>
      </c>
      <c r="F48" s="188">
        <v>23879</v>
      </c>
      <c r="G48" s="189">
        <f t="shared" si="1"/>
        <v>10.011739549704416</v>
      </c>
      <c r="H48" s="187">
        <v>231</v>
      </c>
      <c r="I48" s="188">
        <v>15564</v>
      </c>
      <c r="J48" s="189">
        <f t="shared" si="2"/>
        <v>13.293588090093014</v>
      </c>
      <c r="K48" s="187">
        <v>82</v>
      </c>
      <c r="L48" s="188">
        <v>5402</v>
      </c>
      <c r="M48" s="189">
        <f t="shared" si="3"/>
        <v>26.541541787451482</v>
      </c>
      <c r="N48" s="187">
        <v>464</v>
      </c>
      <c r="O48" s="188">
        <v>7809</v>
      </c>
      <c r="P48" s="189">
        <f t="shared" si="4"/>
        <v>9.484193011647255</v>
      </c>
      <c r="Q48" s="187">
        <v>2147</v>
      </c>
      <c r="R48" s="188">
        <v>73111</v>
      </c>
      <c r="S48" s="189">
        <f t="shared" si="5"/>
        <v>11.324592042999093</v>
      </c>
      <c r="T48" s="187">
        <v>338</v>
      </c>
      <c r="U48" s="188">
        <v>28354</v>
      </c>
      <c r="V48" s="189">
        <f t="shared" si="6"/>
        <v>10.114363580586016</v>
      </c>
      <c r="W48" s="185"/>
      <c r="X48" s="185"/>
      <c r="Y48" s="185"/>
      <c r="Z48" s="185"/>
      <c r="AA48" s="185"/>
      <c r="AB48" s="185"/>
      <c r="AC48" s="185"/>
      <c r="AD48" s="185"/>
      <c r="AE48" s="185"/>
      <c r="AF48" s="185"/>
      <c r="AG48" s="185"/>
      <c r="AH48" s="185"/>
      <c r="AI48" s="185"/>
      <c r="AJ48" s="185"/>
      <c r="AK48" s="185"/>
      <c r="AL48" s="185"/>
      <c r="AM48" s="185"/>
    </row>
    <row r="49" spans="1:42" s="118" customFormat="1" ht="15" customHeight="1" x14ac:dyDescent="0.2">
      <c r="A49" s="190" t="s">
        <v>160</v>
      </c>
      <c r="B49" s="187">
        <v>683</v>
      </c>
      <c r="C49" s="188">
        <v>20788</v>
      </c>
      <c r="D49" s="189">
        <f t="shared" si="0"/>
        <v>11.097823997949988</v>
      </c>
      <c r="E49" s="187">
        <v>691</v>
      </c>
      <c r="F49" s="188">
        <v>26627</v>
      </c>
      <c r="G49" s="189">
        <f t="shared" si="1"/>
        <v>11.163892499266279</v>
      </c>
      <c r="H49" s="187">
        <v>211</v>
      </c>
      <c r="I49" s="188">
        <v>12693</v>
      </c>
      <c r="J49" s="189">
        <f t="shared" si="2"/>
        <v>10.841397688740081</v>
      </c>
      <c r="K49" s="187">
        <v>54</v>
      </c>
      <c r="L49" s="188">
        <v>2444</v>
      </c>
      <c r="M49" s="189">
        <f t="shared" si="3"/>
        <v>12.008057780179826</v>
      </c>
      <c r="N49" s="187">
        <v>627</v>
      </c>
      <c r="O49" s="188">
        <v>11721</v>
      </c>
      <c r="P49" s="189">
        <f t="shared" si="4"/>
        <v>14.235398423551988</v>
      </c>
      <c r="Q49" s="187">
        <v>2266</v>
      </c>
      <c r="R49" s="188">
        <v>74273</v>
      </c>
      <c r="S49" s="189">
        <f t="shared" si="5"/>
        <v>11.504581045392236</v>
      </c>
      <c r="T49" s="187">
        <v>383</v>
      </c>
      <c r="U49" s="188">
        <v>28377</v>
      </c>
      <c r="V49" s="189">
        <f t="shared" si="6"/>
        <v>10.122568079505161</v>
      </c>
      <c r="W49" s="185"/>
      <c r="X49" s="185"/>
      <c r="Y49" s="185"/>
      <c r="Z49" s="185"/>
      <c r="AA49" s="185"/>
      <c r="AB49" s="185"/>
      <c r="AC49" s="185"/>
      <c r="AD49" s="185"/>
      <c r="AE49" s="185"/>
      <c r="AF49" s="185"/>
      <c r="AG49" s="185"/>
      <c r="AH49" s="185"/>
      <c r="AI49" s="185"/>
      <c r="AJ49" s="185"/>
      <c r="AK49" s="185"/>
      <c r="AL49" s="185"/>
      <c r="AM49" s="185"/>
    </row>
    <row r="50" spans="1:42" s="215" customFormat="1" ht="18.75" customHeight="1" thickBot="1" x14ac:dyDescent="0.25">
      <c r="A50" s="213" t="s">
        <v>162</v>
      </c>
      <c r="B50" s="342">
        <v>5875</v>
      </c>
      <c r="C50" s="343">
        <v>187316</v>
      </c>
      <c r="D50" s="344">
        <f t="shared" si="0"/>
        <v>100</v>
      </c>
      <c r="E50" s="342">
        <v>5881</v>
      </c>
      <c r="F50" s="343">
        <v>238510</v>
      </c>
      <c r="G50" s="344">
        <f t="shared" si="1"/>
        <v>100</v>
      </c>
      <c r="H50" s="342">
        <v>1648</v>
      </c>
      <c r="I50" s="343">
        <v>117079</v>
      </c>
      <c r="J50" s="344">
        <f t="shared" si="2"/>
        <v>100</v>
      </c>
      <c r="K50" s="342">
        <v>300</v>
      </c>
      <c r="L50" s="343">
        <v>20353</v>
      </c>
      <c r="M50" s="344">
        <f t="shared" si="3"/>
        <v>100</v>
      </c>
      <c r="N50" s="342">
        <v>4501</v>
      </c>
      <c r="O50" s="343">
        <v>82337</v>
      </c>
      <c r="P50" s="344">
        <f t="shared" si="4"/>
        <v>100</v>
      </c>
      <c r="Q50" s="342">
        <v>18205</v>
      </c>
      <c r="R50" s="343">
        <v>645595</v>
      </c>
      <c r="S50" s="344">
        <f t="shared" si="5"/>
        <v>100</v>
      </c>
      <c r="T50" s="342">
        <v>3493</v>
      </c>
      <c r="U50" s="343">
        <v>280334</v>
      </c>
      <c r="V50" s="344">
        <f t="shared" si="6"/>
        <v>100</v>
      </c>
      <c r="W50" s="214"/>
      <c r="X50" s="214"/>
      <c r="Y50" s="214"/>
      <c r="Z50" s="214"/>
      <c r="AA50" s="214"/>
      <c r="AB50" s="214"/>
      <c r="AC50" s="214"/>
      <c r="AD50" s="214"/>
      <c r="AE50" s="214"/>
      <c r="AF50" s="214"/>
      <c r="AG50" s="214"/>
      <c r="AH50" s="214"/>
      <c r="AI50" s="214"/>
      <c r="AJ50" s="214"/>
      <c r="AK50" s="214"/>
      <c r="AL50" s="214"/>
      <c r="AM50" s="214"/>
      <c r="AN50" s="164"/>
      <c r="AO50" s="164"/>
      <c r="AP50" s="164"/>
    </row>
    <row r="51" spans="1:42" s="191" customFormat="1" x14ac:dyDescent="0.2">
      <c r="B51" s="192"/>
      <c r="C51" s="192"/>
      <c r="D51" s="192"/>
      <c r="E51" s="192"/>
      <c r="F51" s="192"/>
      <c r="G51" s="192"/>
      <c r="H51" s="192"/>
      <c r="I51" s="192"/>
      <c r="J51" s="192"/>
      <c r="K51" s="192"/>
      <c r="L51" s="192"/>
      <c r="M51" s="192"/>
      <c r="N51" s="192"/>
      <c r="O51" s="192"/>
      <c r="P51" s="192"/>
      <c r="Q51" s="192"/>
      <c r="R51" s="192"/>
      <c r="S51" s="192"/>
      <c r="T51" s="192"/>
      <c r="U51" s="192"/>
      <c r="V51" s="192"/>
      <c r="W51" s="192"/>
      <c r="X51" s="192"/>
      <c r="Y51" s="192"/>
      <c r="Z51" s="192"/>
      <c r="AA51" s="192"/>
      <c r="AB51" s="192"/>
      <c r="AC51" s="192"/>
      <c r="AD51" s="192"/>
      <c r="AE51" s="192"/>
      <c r="AF51" s="192"/>
      <c r="AG51" s="192"/>
      <c r="AH51" s="192"/>
      <c r="AI51" s="192"/>
      <c r="AJ51" s="192"/>
      <c r="AK51" s="192"/>
      <c r="AL51" s="192"/>
      <c r="AM51" s="192"/>
      <c r="AN51" s="192"/>
      <c r="AO51" s="192"/>
      <c r="AP51" s="192"/>
    </row>
    <row r="52" spans="1:42" s="191" customFormat="1" ht="17.25" customHeight="1" x14ac:dyDescent="0.2">
      <c r="A52" s="193" t="s">
        <v>62</v>
      </c>
      <c r="B52" s="192"/>
      <c r="C52" s="192"/>
      <c r="D52" s="192"/>
      <c r="E52" s="192"/>
      <c r="F52" s="192"/>
      <c r="G52" s="192"/>
      <c r="H52" s="192"/>
      <c r="I52" s="192"/>
      <c r="J52" s="192"/>
      <c r="K52" s="192"/>
      <c r="L52" s="192"/>
      <c r="M52" s="192"/>
      <c r="N52" s="192"/>
      <c r="O52" s="192"/>
      <c r="P52" s="192"/>
      <c r="Q52" s="192"/>
      <c r="R52" s="192"/>
      <c r="S52" s="192"/>
      <c r="T52" s="192"/>
      <c r="U52" s="192"/>
      <c r="V52" s="192"/>
      <c r="W52" s="192"/>
      <c r="X52" s="192"/>
      <c r="Y52" s="192"/>
      <c r="Z52" s="192"/>
      <c r="AA52" s="192"/>
      <c r="AB52" s="192"/>
      <c r="AC52" s="192"/>
      <c r="AD52" s="192"/>
      <c r="AE52" s="192"/>
      <c r="AF52" s="192"/>
      <c r="AG52" s="192"/>
      <c r="AH52" s="192"/>
      <c r="AI52" s="192"/>
      <c r="AJ52" s="192"/>
      <c r="AK52" s="192"/>
      <c r="AL52" s="192"/>
      <c r="AM52" s="192"/>
      <c r="AN52" s="192"/>
      <c r="AO52" s="192"/>
      <c r="AP52" s="192"/>
    </row>
  </sheetData>
  <sortState ref="A29:O50">
    <sortCondition ref="A29:A50"/>
  </sortState>
  <mergeCells count="16">
    <mergeCell ref="A6:A7"/>
    <mergeCell ref="T6:V6"/>
    <mergeCell ref="B6:D6"/>
    <mergeCell ref="E6:G6"/>
    <mergeCell ref="K6:M6"/>
    <mergeCell ref="H6:J6"/>
    <mergeCell ref="N6:P6"/>
    <mergeCell ref="Q6:S6"/>
    <mergeCell ref="N26:P26"/>
    <mergeCell ref="Q26:S26"/>
    <mergeCell ref="T26:V26"/>
    <mergeCell ref="A26:A27"/>
    <mergeCell ref="B26:D26"/>
    <mergeCell ref="E26:G26"/>
    <mergeCell ref="H26:J26"/>
    <mergeCell ref="K26:M26"/>
  </mergeCells>
  <hyperlinks>
    <hyperlink ref="I1" location="Sommaire!A1" display="Retour au sommaire"/>
  </hyperlinks>
  <pageMargins left="0.23622047244094491" right="0.15748031496062992" top="0.98425196850393704" bottom="0.98425196850393704" header="0.51181102362204722" footer="0.51181102362204722"/>
  <pageSetup paperSize="9" scale="47"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Y52"/>
  <sheetViews>
    <sheetView topLeftCell="A19" zoomScaleNormal="100" workbookViewId="0">
      <selection activeCell="A29" sqref="A29:A50"/>
    </sheetView>
  </sheetViews>
  <sheetFormatPr baseColWidth="10" defaultRowHeight="12.75" x14ac:dyDescent="0.2"/>
  <cols>
    <col min="1" max="1" width="27.7109375" style="8" customWidth="1"/>
    <col min="2" max="2" width="8.5703125" style="7" customWidth="1"/>
    <col min="3" max="3" width="12.28515625" style="7" customWidth="1"/>
    <col min="4" max="4" width="8" style="7" customWidth="1"/>
    <col min="5" max="5" width="8.7109375" style="7" customWidth="1"/>
    <col min="6" max="6" width="12.140625" style="7" customWidth="1"/>
    <col min="7" max="7" width="10" style="7" customWidth="1"/>
    <col min="8" max="8" width="8.5703125" style="7" customWidth="1"/>
    <col min="9" max="9" width="12.28515625" style="7" customWidth="1"/>
    <col min="10" max="10" width="8.5703125" style="7" customWidth="1"/>
    <col min="11" max="11" width="12.140625" style="7" customWidth="1"/>
    <col min="12" max="12" width="12.42578125" style="7" customWidth="1"/>
    <col min="13" max="13" width="7.28515625" style="7" customWidth="1"/>
    <col min="14" max="14" width="8.5703125" style="7" customWidth="1"/>
    <col min="15" max="15" width="13.7109375" style="7" customWidth="1"/>
    <col min="16" max="16" width="7.5703125" style="7" customWidth="1"/>
    <col min="17" max="17" width="6.42578125" style="7" customWidth="1"/>
    <col min="18" max="18" width="9.28515625" style="7" customWidth="1"/>
    <col min="19" max="19" width="11.7109375" style="7" customWidth="1"/>
    <col min="20" max="20" width="7.5703125" style="7" customWidth="1"/>
    <col min="21" max="21" width="6.42578125" style="7" customWidth="1"/>
    <col min="22" max="22" width="9.28515625" style="7" customWidth="1"/>
    <col min="23" max="23" width="14.140625" style="7" customWidth="1"/>
    <col min="24" max="24" width="13" style="7" customWidth="1"/>
    <col min="25" max="25" width="11.5703125" style="7" customWidth="1"/>
    <col min="26" max="32" width="11.42578125" style="7"/>
    <col min="33" max="33" width="14.140625" style="7" customWidth="1"/>
    <col min="34" max="34" width="14.28515625" style="7" customWidth="1"/>
    <col min="35" max="40" width="11.42578125" style="7"/>
    <col min="41" max="41" width="14.28515625" style="7" customWidth="1"/>
    <col min="42" max="51" width="11.42578125" style="7"/>
    <col min="52" max="16384" width="11.42578125" style="8"/>
  </cols>
  <sheetData>
    <row r="1" spans="1:51" ht="15.75" x14ac:dyDescent="0.25">
      <c r="A1" s="47" t="s">
        <v>0</v>
      </c>
      <c r="D1" s="65"/>
      <c r="I1" s="334" t="s">
        <v>37</v>
      </c>
      <c r="L1" s="73"/>
      <c r="M1" s="73"/>
      <c r="N1" s="73"/>
      <c r="O1" s="73"/>
      <c r="P1" s="73"/>
      <c r="Q1" s="73"/>
      <c r="R1" s="73"/>
      <c r="S1" s="73"/>
      <c r="T1" s="73"/>
      <c r="U1" s="73"/>
      <c r="V1" s="73"/>
      <c r="W1" s="73"/>
    </row>
    <row r="2" spans="1:51" ht="15.75" x14ac:dyDescent="0.25">
      <c r="A2" s="6" t="s">
        <v>14</v>
      </c>
      <c r="L2" s="73"/>
      <c r="M2" s="78"/>
      <c r="N2" s="159"/>
      <c r="O2" s="159"/>
      <c r="P2" s="78"/>
      <c r="Q2" s="78"/>
      <c r="R2" s="78"/>
      <c r="S2" s="78"/>
      <c r="T2" s="78"/>
      <c r="U2" s="78"/>
      <c r="V2" s="73"/>
      <c r="W2" s="73"/>
    </row>
    <row r="3" spans="1:51" x14ac:dyDescent="0.2">
      <c r="P3" s="9" t="s">
        <v>93</v>
      </c>
    </row>
    <row r="4" spans="1:51" x14ac:dyDescent="0.2">
      <c r="A4" s="79"/>
      <c r="B4" s="79"/>
      <c r="C4" s="80"/>
      <c r="D4" s="79"/>
      <c r="E4" s="79"/>
      <c r="F4" s="79"/>
      <c r="G4" s="79"/>
      <c r="H4" s="79"/>
      <c r="I4" s="79"/>
      <c r="J4" s="79"/>
      <c r="K4" s="79"/>
      <c r="L4" s="79"/>
      <c r="M4" s="79"/>
      <c r="N4" s="79"/>
      <c r="O4" s="79"/>
      <c r="P4" s="81" t="s">
        <v>111</v>
      </c>
      <c r="Q4" s="79"/>
      <c r="R4" s="79"/>
      <c r="S4" s="79"/>
      <c r="T4" s="79"/>
    </row>
    <row r="5" spans="1:51" ht="11.25" customHeight="1" x14ac:dyDescent="0.2">
      <c r="A5" s="407" t="s">
        <v>13</v>
      </c>
      <c r="B5" s="403" t="s">
        <v>65</v>
      </c>
      <c r="C5" s="395"/>
      <c r="D5" s="397"/>
      <c r="E5" s="403" t="s">
        <v>5</v>
      </c>
      <c r="F5" s="395"/>
      <c r="G5" s="397"/>
      <c r="H5" s="403" t="s">
        <v>110</v>
      </c>
      <c r="I5" s="395"/>
      <c r="J5" s="397"/>
      <c r="K5" s="403" t="s">
        <v>109</v>
      </c>
      <c r="L5" s="395"/>
      <c r="M5" s="397"/>
      <c r="N5" s="403" t="s">
        <v>11</v>
      </c>
      <c r="O5" s="395"/>
      <c r="P5" s="397"/>
      <c r="AU5" s="8"/>
      <c r="AV5" s="8"/>
      <c r="AW5" s="8"/>
      <c r="AX5" s="8"/>
      <c r="AY5" s="8"/>
    </row>
    <row r="6" spans="1:51" ht="11.25" customHeight="1" x14ac:dyDescent="0.2">
      <c r="A6" s="407"/>
      <c r="B6" s="404"/>
      <c r="C6" s="405"/>
      <c r="D6" s="406"/>
      <c r="E6" s="404"/>
      <c r="F6" s="405"/>
      <c r="G6" s="406"/>
      <c r="H6" s="404"/>
      <c r="I6" s="405"/>
      <c r="J6" s="406"/>
      <c r="K6" s="404"/>
      <c r="L6" s="405"/>
      <c r="M6" s="406"/>
      <c r="N6" s="404"/>
      <c r="O6" s="405"/>
      <c r="P6" s="406"/>
      <c r="AU6" s="8"/>
      <c r="AV6" s="8"/>
      <c r="AW6" s="8"/>
      <c r="AX6" s="8"/>
      <c r="AY6" s="8"/>
    </row>
    <row r="7" spans="1:51" ht="18" customHeight="1" x14ac:dyDescent="0.2">
      <c r="A7" s="407"/>
      <c r="B7" s="194" t="s">
        <v>6</v>
      </c>
      <c r="C7" s="195" t="s">
        <v>7</v>
      </c>
      <c r="D7" s="196" t="s">
        <v>3</v>
      </c>
      <c r="E7" s="194" t="s">
        <v>6</v>
      </c>
      <c r="F7" s="195" t="s">
        <v>7</v>
      </c>
      <c r="G7" s="196" t="s">
        <v>3</v>
      </c>
      <c r="H7" s="194" t="s">
        <v>6</v>
      </c>
      <c r="I7" s="195" t="s">
        <v>7</v>
      </c>
      <c r="J7" s="196" t="s">
        <v>3</v>
      </c>
      <c r="K7" s="194" t="s">
        <v>6</v>
      </c>
      <c r="L7" s="195" t="s">
        <v>7</v>
      </c>
      <c r="M7" s="196" t="s">
        <v>3</v>
      </c>
      <c r="N7" s="194" t="s">
        <v>6</v>
      </c>
      <c r="O7" s="195" t="s">
        <v>7</v>
      </c>
      <c r="P7" s="196" t="s">
        <v>3</v>
      </c>
      <c r="AU7" s="8"/>
      <c r="AV7" s="8"/>
      <c r="AW7" s="8"/>
      <c r="AX7" s="8"/>
      <c r="AY7" s="8"/>
    </row>
    <row r="8" spans="1:51" ht="15" customHeight="1" x14ac:dyDescent="0.2">
      <c r="A8" s="197" t="s">
        <v>80</v>
      </c>
      <c r="B8" s="198">
        <v>52</v>
      </c>
      <c r="C8" s="199">
        <v>18960</v>
      </c>
      <c r="D8" s="200">
        <f>C8/C$21*100</f>
        <v>29.213275399833595</v>
      </c>
      <c r="E8" s="198">
        <v>157</v>
      </c>
      <c r="F8" s="199">
        <v>63734</v>
      </c>
      <c r="G8" s="200">
        <f>F8/F$21*100</f>
        <v>21.556371802937139</v>
      </c>
      <c r="H8" s="198">
        <v>135</v>
      </c>
      <c r="I8" s="199">
        <v>56522</v>
      </c>
      <c r="J8" s="200">
        <f>I8/I$21*100</f>
        <v>40.307788855133857</v>
      </c>
      <c r="K8" s="198">
        <v>177</v>
      </c>
      <c r="L8" s="199">
        <v>41889</v>
      </c>
      <c r="M8" s="200">
        <f>L8/L$21*100</f>
        <v>21.86741421702974</v>
      </c>
      <c r="N8" s="198">
        <v>521</v>
      </c>
      <c r="O8" s="199">
        <v>181105</v>
      </c>
      <c r="P8" s="200">
        <f>O8/O$21*100</f>
        <v>26.15805034744038</v>
      </c>
      <c r="AU8" s="8"/>
      <c r="AV8" s="8"/>
      <c r="AW8" s="8"/>
      <c r="AX8" s="8"/>
      <c r="AY8" s="8"/>
    </row>
    <row r="9" spans="1:51" ht="15" customHeight="1" x14ac:dyDescent="0.2">
      <c r="A9" s="201" t="s">
        <v>81</v>
      </c>
      <c r="B9" s="202">
        <v>1</v>
      </c>
      <c r="C9" s="188">
        <v>272</v>
      </c>
      <c r="D9" s="203">
        <f t="shared" ref="D9:D20" si="0">C9/C$21*100</f>
        <v>0.41909340236048198</v>
      </c>
      <c r="E9" s="202">
        <v>6</v>
      </c>
      <c r="F9" s="188">
        <v>1483</v>
      </c>
      <c r="G9" s="203">
        <f t="shared" ref="G9:G20" si="1">F9/F$21*100</f>
        <v>0.5015862708092349</v>
      </c>
      <c r="H9" s="202"/>
      <c r="I9" s="188"/>
      <c r="J9" s="203">
        <f t="shared" ref="J9:J20" si="2">I9/I$21*100</f>
        <v>0</v>
      </c>
      <c r="K9" s="202">
        <v>14</v>
      </c>
      <c r="L9" s="188">
        <v>1683</v>
      </c>
      <c r="M9" s="203">
        <f t="shared" ref="M9:M20" si="3">L9/L$21*100</f>
        <v>0.87858048956196266</v>
      </c>
      <c r="N9" s="202">
        <v>21</v>
      </c>
      <c r="O9" s="188">
        <v>3438</v>
      </c>
      <c r="P9" s="203">
        <f t="shared" ref="P9:P20" si="4">O9/O$21*100</f>
        <v>0.49657037130117904</v>
      </c>
      <c r="AU9" s="8"/>
      <c r="AV9" s="8"/>
      <c r="AW9" s="8"/>
      <c r="AX9" s="8"/>
      <c r="AY9" s="8"/>
    </row>
    <row r="10" spans="1:51" ht="15" customHeight="1" x14ac:dyDescent="0.2">
      <c r="A10" s="201" t="s">
        <v>8</v>
      </c>
      <c r="B10" s="202">
        <v>11</v>
      </c>
      <c r="C10" s="188">
        <v>3163</v>
      </c>
      <c r="D10" s="203">
        <f t="shared" si="0"/>
        <v>4.8735015870081044</v>
      </c>
      <c r="E10" s="202">
        <v>36</v>
      </c>
      <c r="F10" s="188">
        <v>12624</v>
      </c>
      <c r="G10" s="203">
        <f t="shared" si="1"/>
        <v>4.2697404468616185</v>
      </c>
      <c r="H10" s="202">
        <v>9</v>
      </c>
      <c r="I10" s="188">
        <v>3426</v>
      </c>
      <c r="J10" s="203">
        <f t="shared" si="2"/>
        <v>2.4431988361644774</v>
      </c>
      <c r="K10" s="202">
        <v>49</v>
      </c>
      <c r="L10" s="188">
        <v>8583</v>
      </c>
      <c r="M10" s="203">
        <f t="shared" si="3"/>
        <v>4.4806038870530749</v>
      </c>
      <c r="N10" s="202">
        <v>105</v>
      </c>
      <c r="O10" s="188">
        <v>27796</v>
      </c>
      <c r="P10" s="203">
        <f t="shared" si="4"/>
        <v>4.0147382317299511</v>
      </c>
      <c r="AU10" s="8"/>
      <c r="AV10" s="8"/>
      <c r="AW10" s="8"/>
      <c r="AX10" s="8"/>
      <c r="AY10" s="8"/>
    </row>
    <row r="11" spans="1:51" ht="15" customHeight="1" x14ac:dyDescent="0.2">
      <c r="A11" s="201" t="s">
        <v>82</v>
      </c>
      <c r="B11" s="202">
        <v>3</v>
      </c>
      <c r="C11" s="188">
        <v>578</v>
      </c>
      <c r="D11" s="203">
        <f t="shared" si="0"/>
        <v>0.89057348001602421</v>
      </c>
      <c r="E11" s="202">
        <v>9</v>
      </c>
      <c r="F11" s="188">
        <v>7199</v>
      </c>
      <c r="G11" s="203">
        <f t="shared" si="1"/>
        <v>2.4348749585675535</v>
      </c>
      <c r="H11" s="202">
        <v>2</v>
      </c>
      <c r="I11" s="188">
        <v>758</v>
      </c>
      <c r="J11" s="203">
        <f t="shared" si="2"/>
        <v>0.54055595966511205</v>
      </c>
      <c r="K11" s="202">
        <v>11</v>
      </c>
      <c r="L11" s="188">
        <v>668</v>
      </c>
      <c r="M11" s="203">
        <f t="shared" si="3"/>
        <v>0.34871762746725554</v>
      </c>
      <c r="N11" s="202">
        <v>25</v>
      </c>
      <c r="O11" s="188">
        <v>9203</v>
      </c>
      <c r="P11" s="203">
        <f t="shared" si="4"/>
        <v>1.3292429107285488</v>
      </c>
      <c r="AU11" s="8"/>
      <c r="AV11" s="8"/>
      <c r="AW11" s="8"/>
      <c r="AX11" s="8"/>
      <c r="AY11" s="8"/>
    </row>
    <row r="12" spans="1:51" ht="15" customHeight="1" x14ac:dyDescent="0.2">
      <c r="A12" s="201" t="s">
        <v>9</v>
      </c>
      <c r="B12" s="202">
        <v>18</v>
      </c>
      <c r="C12" s="188">
        <v>2343</v>
      </c>
      <c r="D12" s="203">
        <f t="shared" si="0"/>
        <v>3.6100582416566516</v>
      </c>
      <c r="E12" s="202">
        <v>51</v>
      </c>
      <c r="F12" s="188">
        <v>10764</v>
      </c>
      <c r="G12" s="203">
        <f t="shared" si="1"/>
        <v>3.6406437080179392</v>
      </c>
      <c r="H12" s="202">
        <v>25</v>
      </c>
      <c r="I12" s="188">
        <v>4097</v>
      </c>
      <c r="J12" s="203">
        <f t="shared" si="2"/>
        <v>2.9217120933350449</v>
      </c>
      <c r="K12" s="202">
        <v>39</v>
      </c>
      <c r="L12" s="188">
        <v>5395</v>
      </c>
      <c r="M12" s="203">
        <f t="shared" si="3"/>
        <v>2.8163646709368915</v>
      </c>
      <c r="N12" s="202">
        <v>133</v>
      </c>
      <c r="O12" s="188">
        <v>22599</v>
      </c>
      <c r="P12" s="203">
        <f t="shared" si="4"/>
        <v>3.2641052417205776</v>
      </c>
      <c r="AU12" s="8"/>
      <c r="AV12" s="8"/>
      <c r="AW12" s="8"/>
      <c r="AX12" s="8"/>
      <c r="AY12" s="8"/>
    </row>
    <row r="13" spans="1:51" ht="15" customHeight="1" x14ac:dyDescent="0.2">
      <c r="A13" s="201" t="s">
        <v>83</v>
      </c>
      <c r="B13" s="202">
        <v>5</v>
      </c>
      <c r="C13" s="188">
        <v>1240</v>
      </c>
      <c r="D13" s="203">
        <f t="shared" si="0"/>
        <v>1.9105728637021973</v>
      </c>
      <c r="E13" s="202">
        <v>19</v>
      </c>
      <c r="F13" s="188">
        <v>5361</v>
      </c>
      <c r="G13" s="203">
        <f t="shared" si="1"/>
        <v>1.8132191488929927</v>
      </c>
      <c r="H13" s="202">
        <v>5</v>
      </c>
      <c r="I13" s="188">
        <v>6570</v>
      </c>
      <c r="J13" s="203">
        <f t="shared" si="2"/>
        <v>4.6852937401052586</v>
      </c>
      <c r="K13" s="202">
        <v>28</v>
      </c>
      <c r="L13" s="188">
        <v>3038</v>
      </c>
      <c r="M13" s="203">
        <f t="shared" si="3"/>
        <v>1.5859343596489857</v>
      </c>
      <c r="N13" s="202">
        <v>57</v>
      </c>
      <c r="O13" s="188">
        <v>16209</v>
      </c>
      <c r="P13" s="203">
        <f t="shared" si="4"/>
        <v>2.341160310768124</v>
      </c>
      <c r="AU13" s="8"/>
      <c r="AV13" s="8"/>
      <c r="AW13" s="8"/>
      <c r="AX13" s="8"/>
      <c r="AY13" s="8"/>
    </row>
    <row r="14" spans="1:51" ht="15" customHeight="1" x14ac:dyDescent="0.2">
      <c r="A14" s="201" t="s">
        <v>84</v>
      </c>
      <c r="B14" s="202">
        <v>5</v>
      </c>
      <c r="C14" s="188">
        <v>1358</v>
      </c>
      <c r="D14" s="203">
        <f t="shared" si="0"/>
        <v>2.0923854426674064</v>
      </c>
      <c r="E14" s="202">
        <v>15</v>
      </c>
      <c r="F14" s="188">
        <v>8914</v>
      </c>
      <c r="G14" s="203">
        <f t="shared" si="1"/>
        <v>3.0149292097056772</v>
      </c>
      <c r="H14" s="202">
        <v>2</v>
      </c>
      <c r="I14" s="188">
        <v>2880</v>
      </c>
      <c r="J14" s="203">
        <f t="shared" si="2"/>
        <v>2.053827392922853</v>
      </c>
      <c r="K14" s="202">
        <v>8</v>
      </c>
      <c r="L14" s="188">
        <v>690</v>
      </c>
      <c r="M14" s="203">
        <f t="shared" si="3"/>
        <v>0.3602023397491112</v>
      </c>
      <c r="N14" s="202">
        <v>30</v>
      </c>
      <c r="O14" s="188">
        <v>13842</v>
      </c>
      <c r="P14" s="203">
        <f t="shared" si="4"/>
        <v>1.9992807095843284</v>
      </c>
      <c r="AU14" s="8"/>
      <c r="AV14" s="8"/>
      <c r="AW14" s="8"/>
      <c r="AX14" s="8"/>
      <c r="AY14" s="8"/>
    </row>
    <row r="15" spans="1:51" ht="15" customHeight="1" x14ac:dyDescent="0.2">
      <c r="A15" s="201" t="s">
        <v>112</v>
      </c>
      <c r="B15" s="202">
        <v>14</v>
      </c>
      <c r="C15" s="188">
        <v>3581</v>
      </c>
      <c r="D15" s="203">
        <f t="shared" si="0"/>
        <v>5.5175495362238456</v>
      </c>
      <c r="E15" s="202">
        <v>50</v>
      </c>
      <c r="F15" s="188">
        <v>16626</v>
      </c>
      <c r="G15" s="203">
        <f t="shared" si="1"/>
        <v>5.6233131075349547</v>
      </c>
      <c r="H15" s="202">
        <v>28</v>
      </c>
      <c r="I15" s="188">
        <v>13361</v>
      </c>
      <c r="J15" s="203">
        <f t="shared" si="2"/>
        <v>9.5281902072368894</v>
      </c>
      <c r="K15" s="202">
        <v>103</v>
      </c>
      <c r="L15" s="188">
        <v>19402</v>
      </c>
      <c r="M15" s="203">
        <f t="shared" si="3"/>
        <v>10.128472167843849</v>
      </c>
      <c r="N15" s="202">
        <v>195</v>
      </c>
      <c r="O15" s="188">
        <v>52970</v>
      </c>
      <c r="P15" s="203">
        <f t="shared" si="4"/>
        <v>7.6507657265338729</v>
      </c>
      <c r="AU15" s="8"/>
      <c r="AV15" s="8"/>
      <c r="AW15" s="8"/>
      <c r="AX15" s="8"/>
      <c r="AY15" s="8"/>
    </row>
    <row r="16" spans="1:51" ht="15" customHeight="1" x14ac:dyDescent="0.2">
      <c r="A16" s="201" t="s">
        <v>85</v>
      </c>
      <c r="B16" s="202">
        <v>9</v>
      </c>
      <c r="C16" s="188">
        <v>1494</v>
      </c>
      <c r="D16" s="203">
        <f t="shared" si="0"/>
        <v>2.3019321438476474</v>
      </c>
      <c r="E16" s="202">
        <v>15</v>
      </c>
      <c r="F16" s="188">
        <v>9818</v>
      </c>
      <c r="G16" s="203">
        <f t="shared" si="1"/>
        <v>3.3206837537458318</v>
      </c>
      <c r="H16" s="202">
        <v>6</v>
      </c>
      <c r="I16" s="188">
        <v>2822</v>
      </c>
      <c r="J16" s="203">
        <f t="shared" si="2"/>
        <v>2.0124655912598235</v>
      </c>
      <c r="K16" s="202">
        <v>21</v>
      </c>
      <c r="L16" s="188">
        <v>2903</v>
      </c>
      <c r="M16" s="203">
        <f t="shared" si="3"/>
        <v>1.5154599888285072</v>
      </c>
      <c r="N16" s="202">
        <v>51</v>
      </c>
      <c r="O16" s="188">
        <v>17037</v>
      </c>
      <c r="P16" s="203">
        <f t="shared" si="4"/>
        <v>2.4607531750605549</v>
      </c>
      <c r="AU16" s="8"/>
      <c r="AV16" s="8"/>
      <c r="AW16" s="8"/>
      <c r="AX16" s="8"/>
      <c r="AY16" s="8"/>
    </row>
    <row r="17" spans="1:51" ht="15" customHeight="1" x14ac:dyDescent="0.2">
      <c r="A17" s="201" t="s">
        <v>86</v>
      </c>
      <c r="B17" s="202">
        <v>22</v>
      </c>
      <c r="C17" s="188">
        <v>5461</v>
      </c>
      <c r="D17" s="203">
        <f t="shared" si="0"/>
        <v>8.4142245231271762</v>
      </c>
      <c r="E17" s="202">
        <v>97</v>
      </c>
      <c r="F17" s="188">
        <v>38021</v>
      </c>
      <c r="G17" s="203">
        <f t="shared" si="1"/>
        <v>12.859616724502979</v>
      </c>
      <c r="H17" s="202">
        <v>25</v>
      </c>
      <c r="I17" s="188">
        <v>9090</v>
      </c>
      <c r="J17" s="203">
        <f t="shared" si="2"/>
        <v>6.482392708912756</v>
      </c>
      <c r="K17" s="202">
        <v>94</v>
      </c>
      <c r="L17" s="188">
        <v>18526</v>
      </c>
      <c r="M17" s="203">
        <f t="shared" si="3"/>
        <v>9.6711718060754119</v>
      </c>
      <c r="N17" s="202">
        <v>238</v>
      </c>
      <c r="O17" s="188">
        <v>71098</v>
      </c>
      <c r="P17" s="203">
        <f t="shared" si="4"/>
        <v>10.269098388240613</v>
      </c>
      <c r="AU17" s="8"/>
      <c r="AV17" s="8"/>
      <c r="AW17" s="8"/>
      <c r="AX17" s="8"/>
      <c r="AY17" s="8"/>
    </row>
    <row r="18" spans="1:51" ht="15" customHeight="1" x14ac:dyDescent="0.2">
      <c r="A18" s="201" t="s">
        <v>87</v>
      </c>
      <c r="B18" s="202">
        <v>47</v>
      </c>
      <c r="C18" s="188">
        <v>13413</v>
      </c>
      <c r="D18" s="203">
        <f t="shared" si="0"/>
        <v>20.666543403901265</v>
      </c>
      <c r="E18" s="202">
        <v>129</v>
      </c>
      <c r="F18" s="188">
        <v>49630</v>
      </c>
      <c r="G18" s="203">
        <f t="shared" si="1"/>
        <v>16.786059757425708</v>
      </c>
      <c r="H18" s="202">
        <v>26</v>
      </c>
      <c r="I18" s="188">
        <v>9197</v>
      </c>
      <c r="J18" s="203">
        <f t="shared" si="2"/>
        <v>6.5586981016359305</v>
      </c>
      <c r="K18" s="202">
        <v>158</v>
      </c>
      <c r="L18" s="188">
        <v>31875</v>
      </c>
      <c r="M18" s="203">
        <f t="shared" si="3"/>
        <v>16.639781999279595</v>
      </c>
      <c r="N18" s="202">
        <v>360</v>
      </c>
      <c r="O18" s="188">
        <v>104115</v>
      </c>
      <c r="P18" s="203">
        <f t="shared" si="4"/>
        <v>15.037936069814501</v>
      </c>
      <c r="AU18" s="8"/>
      <c r="AV18" s="8"/>
      <c r="AW18" s="8"/>
      <c r="AX18" s="8"/>
      <c r="AY18" s="8"/>
    </row>
    <row r="19" spans="1:51" ht="15" customHeight="1" x14ac:dyDescent="0.2">
      <c r="A19" s="201" t="s">
        <v>10</v>
      </c>
      <c r="B19" s="202">
        <v>11</v>
      </c>
      <c r="C19" s="188">
        <v>3258</v>
      </c>
      <c r="D19" s="203">
        <f t="shared" si="0"/>
        <v>5.019876120920773</v>
      </c>
      <c r="E19" s="202">
        <v>30</v>
      </c>
      <c r="F19" s="188">
        <v>11078</v>
      </c>
      <c r="G19" s="203">
        <f t="shared" si="1"/>
        <v>3.7468460607044527</v>
      </c>
      <c r="H19" s="202">
        <v>7</v>
      </c>
      <c r="I19" s="188">
        <v>1990</v>
      </c>
      <c r="J19" s="203">
        <f t="shared" si="2"/>
        <v>1.419137677748777</v>
      </c>
      <c r="K19" s="202">
        <v>56</v>
      </c>
      <c r="L19" s="188">
        <v>14277</v>
      </c>
      <c r="M19" s="203">
        <f t="shared" si="3"/>
        <v>7.453056238547914</v>
      </c>
      <c r="N19" s="202">
        <v>104</v>
      </c>
      <c r="O19" s="188">
        <v>30603</v>
      </c>
      <c r="P19" s="203">
        <f t="shared" si="4"/>
        <v>4.4201695965474057</v>
      </c>
      <c r="AU19" s="8"/>
      <c r="AV19" s="8"/>
      <c r="AW19" s="8"/>
      <c r="AX19" s="8"/>
      <c r="AY19" s="8"/>
    </row>
    <row r="20" spans="1:51" ht="15" customHeight="1" x14ac:dyDescent="0.2">
      <c r="A20" s="201" t="s">
        <v>88</v>
      </c>
      <c r="B20" s="202">
        <v>30</v>
      </c>
      <c r="C20" s="188">
        <v>9781</v>
      </c>
      <c r="D20" s="203">
        <f t="shared" si="0"/>
        <v>15.070413854734833</v>
      </c>
      <c r="E20" s="202">
        <v>117</v>
      </c>
      <c r="F20" s="188">
        <v>60410</v>
      </c>
      <c r="G20" s="203">
        <f t="shared" si="1"/>
        <v>20.432115050293916</v>
      </c>
      <c r="H20" s="202">
        <v>56</v>
      </c>
      <c r="I20" s="188">
        <v>29513</v>
      </c>
      <c r="J20" s="203">
        <f t="shared" si="2"/>
        <v>21.046738835879221</v>
      </c>
      <c r="K20" s="202">
        <v>192</v>
      </c>
      <c r="L20" s="188">
        <v>42630</v>
      </c>
      <c r="M20" s="203">
        <f t="shared" si="3"/>
        <v>22.254240207977698</v>
      </c>
      <c r="N20" s="202">
        <v>395</v>
      </c>
      <c r="O20" s="188">
        <v>142334</v>
      </c>
      <c r="P20" s="203">
        <f t="shared" si="4"/>
        <v>20.558128920529963</v>
      </c>
      <c r="AU20" s="8"/>
      <c r="AV20" s="8"/>
      <c r="AW20" s="8"/>
      <c r="AX20" s="8"/>
      <c r="AY20" s="8"/>
    </row>
    <row r="21" spans="1:51" s="207" customFormat="1" ht="18" customHeight="1" x14ac:dyDescent="0.2">
      <c r="A21" s="204" t="s">
        <v>11</v>
      </c>
      <c r="B21" s="219">
        <v>228</v>
      </c>
      <c r="C21" s="220">
        <v>64902</v>
      </c>
      <c r="D21" s="221">
        <f>SUM(D8:D20)</f>
        <v>100.00000000000001</v>
      </c>
      <c r="E21" s="219">
        <v>731</v>
      </c>
      <c r="F21" s="220">
        <v>295662</v>
      </c>
      <c r="G21" s="221">
        <f>SUM(G8:G20)</f>
        <v>100</v>
      </c>
      <c r="H21" s="219">
        <v>326</v>
      </c>
      <c r="I21" s="220">
        <v>140226</v>
      </c>
      <c r="J21" s="221">
        <f>SUM(J8:J20)</f>
        <v>100</v>
      </c>
      <c r="K21" s="219">
        <v>950</v>
      </c>
      <c r="L21" s="220">
        <v>191559</v>
      </c>
      <c r="M21" s="221">
        <f>SUM(M8:M20)</f>
        <v>100.00000000000001</v>
      </c>
      <c r="N21" s="219">
        <v>2235</v>
      </c>
      <c r="O21" s="220">
        <v>692349</v>
      </c>
      <c r="P21" s="221">
        <f>SUM(P8:P20)</f>
        <v>100.00000000000001</v>
      </c>
      <c r="Q21" s="206"/>
      <c r="R21" s="206"/>
      <c r="S21" s="206"/>
      <c r="T21" s="206"/>
      <c r="U21" s="206"/>
      <c r="V21" s="206"/>
      <c r="W21" s="206"/>
      <c r="X21" s="206"/>
      <c r="Y21" s="206"/>
      <c r="Z21" s="206"/>
      <c r="AA21" s="206"/>
      <c r="AB21" s="206"/>
      <c r="AC21" s="206"/>
      <c r="AD21" s="206"/>
      <c r="AE21" s="206"/>
      <c r="AF21" s="206"/>
      <c r="AG21" s="206"/>
      <c r="AH21" s="206"/>
      <c r="AI21" s="206"/>
      <c r="AJ21" s="206"/>
      <c r="AK21" s="206"/>
      <c r="AL21" s="206"/>
      <c r="AM21" s="206"/>
      <c r="AN21" s="206"/>
      <c r="AO21" s="206"/>
      <c r="AP21" s="206"/>
      <c r="AQ21" s="206"/>
      <c r="AR21" s="206"/>
      <c r="AS21" s="206"/>
      <c r="AT21" s="206"/>
    </row>
    <row r="22" spans="1:51" s="118" customFormat="1" x14ac:dyDescent="0.2">
      <c r="A22" s="193" t="s">
        <v>62</v>
      </c>
      <c r="B22" s="363"/>
      <c r="C22" s="355"/>
      <c r="D22" s="355"/>
      <c r="E22" s="355"/>
      <c r="F22" s="355"/>
      <c r="G22" s="355"/>
      <c r="H22" s="355"/>
      <c r="I22" s="355"/>
      <c r="J22" s="355"/>
      <c r="K22" s="355"/>
      <c r="L22" s="355"/>
      <c r="M22" s="355"/>
      <c r="N22" s="355"/>
      <c r="O22" s="355"/>
      <c r="P22" s="355"/>
      <c r="Q22" s="355"/>
      <c r="R22" s="355"/>
      <c r="S22" s="355"/>
      <c r="T22" s="355"/>
      <c r="U22" s="355"/>
      <c r="V22" s="185"/>
      <c r="W22" s="185"/>
      <c r="X22" s="185"/>
      <c r="Y22" s="185"/>
      <c r="Z22" s="185"/>
      <c r="AA22" s="185"/>
      <c r="AB22" s="185"/>
      <c r="AC22" s="185"/>
      <c r="AD22" s="185"/>
      <c r="AE22" s="185"/>
      <c r="AF22" s="185"/>
      <c r="AG22" s="185"/>
      <c r="AH22" s="185"/>
      <c r="AI22" s="185"/>
      <c r="AJ22" s="185"/>
      <c r="AK22" s="185"/>
      <c r="AL22" s="185"/>
      <c r="AM22" s="185"/>
      <c r="AN22" s="185"/>
      <c r="AO22" s="185"/>
      <c r="AP22" s="185"/>
      <c r="AQ22" s="185"/>
      <c r="AR22" s="185"/>
      <c r="AS22" s="185"/>
      <c r="AT22" s="185"/>
      <c r="AU22" s="185"/>
      <c r="AV22" s="185"/>
      <c r="AW22" s="185"/>
      <c r="AX22" s="185"/>
      <c r="AY22" s="185"/>
    </row>
    <row r="23" spans="1:51" s="118" customFormat="1" x14ac:dyDescent="0.2">
      <c r="A23" s="193"/>
      <c r="B23" s="363"/>
      <c r="C23" s="355"/>
      <c r="D23" s="355"/>
      <c r="E23" s="355"/>
      <c r="F23" s="355"/>
      <c r="G23" s="355"/>
      <c r="H23" s="355"/>
      <c r="I23" s="355"/>
      <c r="J23" s="355"/>
      <c r="K23" s="355"/>
      <c r="L23" s="355"/>
      <c r="M23" s="355"/>
      <c r="N23" s="355"/>
      <c r="O23" s="355"/>
      <c r="P23" s="355"/>
      <c r="Q23" s="355"/>
      <c r="R23" s="355"/>
      <c r="S23" s="355"/>
      <c r="T23" s="355"/>
      <c r="U23" s="355"/>
      <c r="V23" s="185"/>
      <c r="W23" s="185"/>
      <c r="X23" s="185"/>
      <c r="Y23" s="185"/>
      <c r="Z23" s="185"/>
      <c r="AA23" s="185"/>
      <c r="AB23" s="185"/>
      <c r="AC23" s="185"/>
      <c r="AD23" s="185"/>
      <c r="AE23" s="185"/>
      <c r="AF23" s="185"/>
      <c r="AG23" s="185"/>
      <c r="AH23" s="185"/>
      <c r="AI23" s="185"/>
      <c r="AJ23" s="185"/>
      <c r="AK23" s="185"/>
      <c r="AL23" s="185"/>
      <c r="AM23" s="185"/>
      <c r="AN23" s="185"/>
      <c r="AO23" s="185"/>
      <c r="AP23" s="185"/>
      <c r="AQ23" s="185"/>
      <c r="AR23" s="185"/>
      <c r="AS23" s="185"/>
      <c r="AT23" s="185"/>
      <c r="AU23" s="185"/>
      <c r="AV23" s="185"/>
      <c r="AW23" s="185"/>
      <c r="AX23" s="185"/>
      <c r="AY23" s="185"/>
    </row>
    <row r="24" spans="1:51" s="345" customFormat="1" ht="47.25" customHeight="1" x14ac:dyDescent="0.2">
      <c r="A24" s="347" t="s">
        <v>163</v>
      </c>
      <c r="B24" s="346"/>
      <c r="C24" s="346"/>
      <c r="D24" s="346"/>
      <c r="E24" s="346"/>
      <c r="F24" s="346"/>
      <c r="G24" s="346"/>
      <c r="H24" s="346"/>
      <c r="I24" s="346"/>
      <c r="J24" s="346"/>
      <c r="K24" s="346"/>
      <c r="L24" s="346"/>
      <c r="M24" s="346"/>
      <c r="N24" s="346"/>
      <c r="O24" s="346"/>
      <c r="P24" s="346"/>
      <c r="Q24" s="346"/>
      <c r="R24" s="346"/>
      <c r="S24" s="346"/>
      <c r="T24" s="346"/>
      <c r="U24" s="346"/>
      <c r="V24" s="346"/>
      <c r="W24" s="346"/>
      <c r="X24" s="346"/>
      <c r="Y24" s="346"/>
      <c r="Z24" s="346"/>
      <c r="AA24" s="346"/>
      <c r="AB24" s="346"/>
      <c r="AC24" s="346"/>
      <c r="AD24" s="346"/>
      <c r="AE24" s="346"/>
      <c r="AF24" s="346"/>
      <c r="AG24" s="346"/>
      <c r="AH24" s="346"/>
      <c r="AI24" s="346"/>
      <c r="AJ24" s="346"/>
      <c r="AK24" s="346"/>
      <c r="AL24" s="346"/>
      <c r="AM24" s="346"/>
      <c r="AN24" s="346"/>
      <c r="AO24" s="346"/>
      <c r="AP24" s="346"/>
    </row>
    <row r="25" spans="1:51" s="191" customFormat="1" x14ac:dyDescent="0.2">
      <c r="B25" s="192"/>
      <c r="C25" s="192"/>
      <c r="D25" s="192"/>
      <c r="E25" s="192"/>
      <c r="F25" s="192"/>
      <c r="G25" s="192"/>
      <c r="H25" s="192"/>
      <c r="I25" s="192"/>
      <c r="J25" s="192"/>
      <c r="K25" s="192"/>
      <c r="L25" s="192"/>
      <c r="M25" s="192"/>
      <c r="N25" s="192"/>
      <c r="O25" s="192"/>
      <c r="P25" s="192"/>
      <c r="Q25" s="192"/>
      <c r="R25" s="192"/>
      <c r="S25" s="192"/>
      <c r="T25" s="192"/>
      <c r="U25" s="192"/>
      <c r="V25" s="192"/>
      <c r="W25" s="192"/>
      <c r="X25" s="192"/>
      <c r="Y25" s="192"/>
      <c r="Z25" s="192"/>
      <c r="AA25" s="192"/>
      <c r="AB25" s="192"/>
      <c r="AC25" s="192"/>
      <c r="AD25" s="192"/>
      <c r="AE25" s="192"/>
      <c r="AF25" s="192"/>
      <c r="AG25" s="192"/>
      <c r="AH25" s="192"/>
      <c r="AI25" s="192"/>
      <c r="AJ25" s="192"/>
      <c r="AK25" s="192"/>
      <c r="AL25" s="192"/>
      <c r="AM25" s="192"/>
      <c r="AN25" s="192"/>
      <c r="AO25" s="192"/>
      <c r="AP25" s="192"/>
    </row>
    <row r="26" spans="1:51" x14ac:dyDescent="0.2">
      <c r="A26" s="407" t="s">
        <v>13</v>
      </c>
      <c r="B26" s="403" t="s">
        <v>65</v>
      </c>
      <c r="C26" s="395"/>
      <c r="D26" s="397"/>
      <c r="E26" s="403" t="s">
        <v>5</v>
      </c>
      <c r="F26" s="395"/>
      <c r="G26" s="397"/>
      <c r="H26" s="403" t="s">
        <v>110</v>
      </c>
      <c r="I26" s="395"/>
      <c r="J26" s="397"/>
      <c r="K26" s="403" t="s">
        <v>109</v>
      </c>
      <c r="L26" s="395"/>
      <c r="M26" s="397"/>
      <c r="N26" s="403" t="s">
        <v>11</v>
      </c>
      <c r="O26" s="395"/>
      <c r="P26" s="397"/>
    </row>
    <row r="27" spans="1:51" x14ac:dyDescent="0.2">
      <c r="A27" s="407"/>
      <c r="B27" s="404"/>
      <c r="C27" s="405"/>
      <c r="D27" s="406"/>
      <c r="E27" s="404"/>
      <c r="F27" s="405"/>
      <c r="G27" s="406"/>
      <c r="H27" s="404"/>
      <c r="I27" s="405"/>
      <c r="J27" s="406"/>
      <c r="K27" s="404"/>
      <c r="L27" s="405"/>
      <c r="M27" s="406"/>
      <c r="N27" s="404"/>
      <c r="O27" s="405"/>
      <c r="P27" s="406"/>
      <c r="AY27" s="8"/>
    </row>
    <row r="28" spans="1:51" x14ac:dyDescent="0.2">
      <c r="A28" s="407"/>
      <c r="B28" s="194" t="s">
        <v>6</v>
      </c>
      <c r="C28" s="195" t="s">
        <v>7</v>
      </c>
      <c r="D28" s="196" t="s">
        <v>3</v>
      </c>
      <c r="E28" s="194" t="s">
        <v>6</v>
      </c>
      <c r="F28" s="195" t="s">
        <v>7</v>
      </c>
      <c r="G28" s="196" t="s">
        <v>3</v>
      </c>
      <c r="H28" s="194" t="s">
        <v>6</v>
      </c>
      <c r="I28" s="195" t="s">
        <v>7</v>
      </c>
      <c r="J28" s="196" t="s">
        <v>3</v>
      </c>
      <c r="K28" s="194" t="s">
        <v>6</v>
      </c>
      <c r="L28" s="195" t="s">
        <v>7</v>
      </c>
      <c r="M28" s="196" t="s">
        <v>3</v>
      </c>
      <c r="N28" s="194" t="s">
        <v>6</v>
      </c>
      <c r="O28" s="195" t="s">
        <v>7</v>
      </c>
      <c r="P28" s="196" t="s">
        <v>3</v>
      </c>
      <c r="AY28" s="8"/>
    </row>
    <row r="29" spans="1:51" ht="15" customHeight="1" x14ac:dyDescent="0.2">
      <c r="A29" s="190" t="s">
        <v>156</v>
      </c>
      <c r="B29" s="198">
        <v>14</v>
      </c>
      <c r="C29" s="199">
        <v>3581</v>
      </c>
      <c r="D29" s="200">
        <v>5.5175495362238456</v>
      </c>
      <c r="E29" s="198">
        <v>50</v>
      </c>
      <c r="F29" s="199">
        <v>16626</v>
      </c>
      <c r="G29" s="200">
        <v>5.6233131075349547</v>
      </c>
      <c r="H29" s="198">
        <v>28</v>
      </c>
      <c r="I29" s="199">
        <v>13361</v>
      </c>
      <c r="J29" s="200">
        <v>9.5281902072368894</v>
      </c>
      <c r="K29" s="198">
        <v>103</v>
      </c>
      <c r="L29" s="199">
        <v>19402</v>
      </c>
      <c r="M29" s="200">
        <v>10.128472167843849</v>
      </c>
      <c r="N29" s="198">
        <v>25</v>
      </c>
      <c r="O29" s="199">
        <v>5900</v>
      </c>
      <c r="P29" s="200">
        <v>0.85217137599678772</v>
      </c>
      <c r="AU29" s="8"/>
      <c r="AV29" s="8"/>
      <c r="AW29" s="8"/>
      <c r="AX29" s="8"/>
      <c r="AY29" s="8"/>
    </row>
    <row r="30" spans="1:51" ht="15" customHeight="1" x14ac:dyDescent="0.2">
      <c r="A30" s="190" t="s">
        <v>158</v>
      </c>
      <c r="B30" s="202">
        <v>2</v>
      </c>
      <c r="C30" s="188">
        <v>608</v>
      </c>
      <c r="D30" s="203">
        <v>0.93679701704107743</v>
      </c>
      <c r="E30" s="202">
        <v>3</v>
      </c>
      <c r="F30" s="188">
        <v>820</v>
      </c>
      <c r="G30" s="203">
        <v>0.27734372357624582</v>
      </c>
      <c r="H30" s="202">
        <v>0</v>
      </c>
      <c r="I30" s="188">
        <v>0</v>
      </c>
      <c r="J30" s="203">
        <v>0</v>
      </c>
      <c r="K30" s="202">
        <v>5</v>
      </c>
      <c r="L30" s="188">
        <v>260</v>
      </c>
      <c r="M30" s="203">
        <v>0.13572841787647669</v>
      </c>
      <c r="N30" s="202">
        <v>182</v>
      </c>
      <c r="O30" s="188">
        <v>58063</v>
      </c>
      <c r="P30" s="203">
        <v>8.3863773905934718</v>
      </c>
      <c r="AU30" s="8"/>
      <c r="AV30" s="8"/>
      <c r="AW30" s="8"/>
      <c r="AX30" s="8"/>
      <c r="AY30" s="8"/>
    </row>
    <row r="31" spans="1:51" ht="15" customHeight="1" x14ac:dyDescent="0.2">
      <c r="A31" s="190" t="s">
        <v>161</v>
      </c>
      <c r="B31" s="202">
        <v>0</v>
      </c>
      <c r="C31" s="188">
        <v>0</v>
      </c>
      <c r="D31" s="203">
        <v>0</v>
      </c>
      <c r="E31" s="202">
        <v>6</v>
      </c>
      <c r="F31" s="188">
        <v>5762</v>
      </c>
      <c r="G31" s="203">
        <v>1.9488469942028397</v>
      </c>
      <c r="H31" s="202">
        <v>2</v>
      </c>
      <c r="I31" s="188">
        <v>2880</v>
      </c>
      <c r="J31" s="203">
        <v>2.053827392922853</v>
      </c>
      <c r="K31" s="202">
        <v>5</v>
      </c>
      <c r="L31" s="188">
        <v>566</v>
      </c>
      <c r="M31" s="203">
        <v>0.29547032506956084</v>
      </c>
      <c r="N31" s="202">
        <v>19</v>
      </c>
      <c r="O31" s="188">
        <v>4845</v>
      </c>
      <c r="P31" s="203">
        <v>0.69979157910244683</v>
      </c>
      <c r="AU31" s="8"/>
      <c r="AV31" s="8"/>
      <c r="AW31" s="8"/>
      <c r="AX31" s="8"/>
      <c r="AY31" s="8"/>
    </row>
    <row r="32" spans="1:51" ht="15" customHeight="1" x14ac:dyDescent="0.2">
      <c r="A32" s="190" t="s">
        <v>152</v>
      </c>
      <c r="B32" s="202">
        <v>1</v>
      </c>
      <c r="C32" s="188">
        <v>174</v>
      </c>
      <c r="D32" s="203">
        <v>0.26809651474530832</v>
      </c>
      <c r="E32" s="202">
        <v>3</v>
      </c>
      <c r="F32" s="188">
        <v>4904</v>
      </c>
      <c r="G32" s="203">
        <v>1.6586507566072068</v>
      </c>
      <c r="H32" s="202">
        <v>0</v>
      </c>
      <c r="I32" s="188">
        <v>0</v>
      </c>
      <c r="J32" s="203">
        <v>0</v>
      </c>
      <c r="K32" s="202">
        <v>9</v>
      </c>
      <c r="L32" s="188">
        <v>894</v>
      </c>
      <c r="M32" s="203">
        <v>0.46669694454450061</v>
      </c>
      <c r="N32" s="202">
        <v>38</v>
      </c>
      <c r="O32" s="188">
        <v>11065</v>
      </c>
      <c r="P32" s="203">
        <v>1.5981824195600773</v>
      </c>
      <c r="AU32" s="8"/>
      <c r="AV32" s="8"/>
      <c r="AW32" s="8"/>
      <c r="AX32" s="8"/>
      <c r="AY32" s="8"/>
    </row>
    <row r="33" spans="1:51" ht="15" customHeight="1" x14ac:dyDescent="0.2">
      <c r="A33" s="190" t="s">
        <v>153</v>
      </c>
      <c r="B33" s="202">
        <v>3</v>
      </c>
      <c r="C33" s="188">
        <v>578</v>
      </c>
      <c r="D33" s="203">
        <v>0.89057348001602421</v>
      </c>
      <c r="E33" s="202">
        <v>9</v>
      </c>
      <c r="F33" s="188">
        <v>7199</v>
      </c>
      <c r="G33" s="203">
        <v>2.4348749585675535</v>
      </c>
      <c r="H33" s="202">
        <v>2</v>
      </c>
      <c r="I33" s="188">
        <v>758</v>
      </c>
      <c r="J33" s="203">
        <v>0.54055595966511205</v>
      </c>
      <c r="K33" s="202">
        <v>11</v>
      </c>
      <c r="L33" s="188">
        <v>668</v>
      </c>
      <c r="M33" s="203">
        <v>0.34871762746725554</v>
      </c>
      <c r="N33" s="202">
        <v>13</v>
      </c>
      <c r="O33" s="188">
        <v>2336</v>
      </c>
      <c r="P33" s="203">
        <v>0.33740209056415188</v>
      </c>
      <c r="AU33" s="8"/>
      <c r="AV33" s="8"/>
      <c r="AW33" s="8"/>
      <c r="AX33" s="8"/>
      <c r="AY33" s="8"/>
    </row>
    <row r="34" spans="1:51" ht="15" customHeight="1" x14ac:dyDescent="0.2">
      <c r="A34" s="190" t="s">
        <v>8</v>
      </c>
      <c r="B34" s="202">
        <v>8</v>
      </c>
      <c r="C34" s="188">
        <v>1320</v>
      </c>
      <c r="D34" s="203">
        <v>2.0338356291023389</v>
      </c>
      <c r="E34" s="202">
        <v>12</v>
      </c>
      <c r="F34" s="188">
        <v>4914</v>
      </c>
      <c r="G34" s="203">
        <v>1.6620329971386245</v>
      </c>
      <c r="H34" s="202">
        <v>6</v>
      </c>
      <c r="I34" s="188">
        <v>2822</v>
      </c>
      <c r="J34" s="203">
        <v>2.0124655912598235</v>
      </c>
      <c r="K34" s="202">
        <v>12</v>
      </c>
      <c r="L34" s="188">
        <v>2009</v>
      </c>
      <c r="M34" s="203">
        <v>1.0487630442840064</v>
      </c>
      <c r="N34" s="202">
        <v>105</v>
      </c>
      <c r="O34" s="188">
        <v>27796</v>
      </c>
      <c r="P34" s="203">
        <v>4.0147382317299511</v>
      </c>
      <c r="AU34" s="8"/>
      <c r="AV34" s="8"/>
      <c r="AW34" s="8"/>
      <c r="AX34" s="8"/>
      <c r="AY34" s="8"/>
    </row>
    <row r="35" spans="1:51" ht="15" customHeight="1" x14ac:dyDescent="0.2">
      <c r="A35" s="190" t="s">
        <v>151</v>
      </c>
      <c r="B35" s="202">
        <v>0</v>
      </c>
      <c r="C35" s="188">
        <v>0</v>
      </c>
      <c r="D35" s="203">
        <v>0</v>
      </c>
      <c r="E35" s="202">
        <v>4</v>
      </c>
      <c r="F35" s="188">
        <v>1167</v>
      </c>
      <c r="G35" s="203">
        <v>0.39470747001643769</v>
      </c>
      <c r="H35" s="202">
        <v>0</v>
      </c>
      <c r="I35" s="188">
        <v>0</v>
      </c>
      <c r="J35" s="203">
        <v>0</v>
      </c>
      <c r="K35" s="202">
        <v>9</v>
      </c>
      <c r="L35" s="188">
        <v>1169</v>
      </c>
      <c r="M35" s="203">
        <v>0.61025584806769717</v>
      </c>
      <c r="N35" s="202">
        <v>25</v>
      </c>
      <c r="O35" s="188">
        <v>9203</v>
      </c>
      <c r="P35" s="203">
        <v>1.3292429107285488</v>
      </c>
      <c r="AU35" s="8"/>
      <c r="AV35" s="8"/>
      <c r="AW35" s="8"/>
      <c r="AX35" s="8"/>
      <c r="AY35" s="8"/>
    </row>
    <row r="36" spans="1:51" ht="15" customHeight="1" x14ac:dyDescent="0.2">
      <c r="A36" s="386" t="s">
        <v>164</v>
      </c>
      <c r="B36" s="202">
        <v>5</v>
      </c>
      <c r="C36" s="188">
        <v>1358</v>
      </c>
      <c r="D36" s="203">
        <v>2.0923854426674064</v>
      </c>
      <c r="E36" s="202">
        <v>9</v>
      </c>
      <c r="F36" s="188">
        <v>3152</v>
      </c>
      <c r="G36" s="203">
        <v>1.0660822155028378</v>
      </c>
      <c r="H36" s="202">
        <v>0</v>
      </c>
      <c r="I36" s="188">
        <v>0</v>
      </c>
      <c r="J36" s="203">
        <v>0</v>
      </c>
      <c r="K36" s="202">
        <v>3</v>
      </c>
      <c r="L36" s="188">
        <v>124</v>
      </c>
      <c r="M36" s="203">
        <v>6.4732014679550434E-2</v>
      </c>
      <c r="N36" s="202">
        <v>10</v>
      </c>
      <c r="O36" s="188">
        <v>1688</v>
      </c>
      <c r="P36" s="203">
        <v>0.24380767503094539</v>
      </c>
      <c r="AU36" s="8"/>
      <c r="AV36" s="8"/>
      <c r="AW36" s="8"/>
      <c r="AX36" s="8"/>
      <c r="AY36" s="8"/>
    </row>
    <row r="37" spans="1:51" ht="15" customHeight="1" x14ac:dyDescent="0.2">
      <c r="A37" s="190" t="s">
        <v>9</v>
      </c>
      <c r="B37" s="202">
        <v>2</v>
      </c>
      <c r="C37" s="188">
        <v>384</v>
      </c>
      <c r="D37" s="203">
        <v>0.59166127392068046</v>
      </c>
      <c r="E37" s="202">
        <v>7</v>
      </c>
      <c r="F37" s="188">
        <v>1998</v>
      </c>
      <c r="G37" s="203">
        <v>0.67577165817724294</v>
      </c>
      <c r="H37" s="202">
        <v>1</v>
      </c>
      <c r="I37" s="188">
        <v>5272</v>
      </c>
      <c r="J37" s="203">
        <v>3.7596451442671119</v>
      </c>
      <c r="K37" s="202">
        <v>12</v>
      </c>
      <c r="L37" s="188">
        <v>967</v>
      </c>
      <c r="M37" s="203">
        <v>0.50480530802520374</v>
      </c>
      <c r="N37" s="202">
        <v>133</v>
      </c>
      <c r="O37" s="188">
        <v>22599</v>
      </c>
      <c r="P37" s="203">
        <v>3.2641052417205776</v>
      </c>
      <c r="AU37" s="8"/>
      <c r="AV37" s="8"/>
      <c r="AW37" s="8"/>
      <c r="AX37" s="8"/>
      <c r="AY37" s="8"/>
    </row>
    <row r="38" spans="1:51" ht="15" customHeight="1" x14ac:dyDescent="0.2">
      <c r="A38" s="190" t="s">
        <v>157</v>
      </c>
      <c r="B38" s="202">
        <v>1</v>
      </c>
      <c r="C38" s="188">
        <v>248</v>
      </c>
      <c r="D38" s="203">
        <v>0.38211457274043942</v>
      </c>
      <c r="E38" s="202">
        <v>9</v>
      </c>
      <c r="F38" s="188">
        <v>2543</v>
      </c>
      <c r="G38" s="203">
        <v>0.86010376713950387</v>
      </c>
      <c r="H38" s="202">
        <v>4</v>
      </c>
      <c r="I38" s="188">
        <v>1298</v>
      </c>
      <c r="J38" s="203">
        <v>0.92564859583814696</v>
      </c>
      <c r="K38" s="202">
        <v>11</v>
      </c>
      <c r="L38" s="188">
        <v>1811</v>
      </c>
      <c r="M38" s="203">
        <v>0.9454006337473051</v>
      </c>
      <c r="N38" s="202">
        <v>8</v>
      </c>
      <c r="O38" s="188">
        <v>1102</v>
      </c>
      <c r="P38" s="203">
        <v>0.15916828073702713</v>
      </c>
      <c r="AU38" s="8"/>
      <c r="AV38" s="8"/>
      <c r="AW38" s="8"/>
      <c r="AX38" s="8"/>
      <c r="AY38" s="8"/>
    </row>
    <row r="39" spans="1:51" ht="15" customHeight="1" x14ac:dyDescent="0.2">
      <c r="A39" s="190" t="s">
        <v>150</v>
      </c>
      <c r="B39" s="202">
        <v>1</v>
      </c>
      <c r="C39" s="188">
        <v>272</v>
      </c>
      <c r="D39" s="203">
        <v>0.41909340236048198</v>
      </c>
      <c r="E39" s="202">
        <v>2</v>
      </c>
      <c r="F39" s="188">
        <v>316</v>
      </c>
      <c r="G39" s="203">
        <v>0.10687880079279719</v>
      </c>
      <c r="H39" s="202">
        <v>0</v>
      </c>
      <c r="I39" s="188">
        <v>0</v>
      </c>
      <c r="J39" s="203">
        <v>0</v>
      </c>
      <c r="K39" s="202">
        <v>5</v>
      </c>
      <c r="L39" s="188">
        <v>514</v>
      </c>
      <c r="M39" s="203">
        <v>0.26832464149426549</v>
      </c>
      <c r="N39" s="202">
        <v>13</v>
      </c>
      <c r="O39" s="188">
        <v>5972</v>
      </c>
      <c r="P39" s="203">
        <v>0.86257075550047724</v>
      </c>
      <c r="AU39" s="8"/>
      <c r="AV39" s="8"/>
      <c r="AW39" s="8"/>
      <c r="AX39" s="8"/>
      <c r="AY39" s="8"/>
    </row>
    <row r="40" spans="1:51" ht="15" customHeight="1" x14ac:dyDescent="0.2">
      <c r="A40" s="190" t="s">
        <v>112</v>
      </c>
      <c r="B40" s="202">
        <v>11</v>
      </c>
      <c r="C40" s="188">
        <v>3258</v>
      </c>
      <c r="D40" s="203">
        <v>5.019876120920773</v>
      </c>
      <c r="E40" s="202">
        <v>30</v>
      </c>
      <c r="F40" s="188">
        <v>11078</v>
      </c>
      <c r="G40" s="203">
        <v>3.7468460607044527</v>
      </c>
      <c r="H40" s="202">
        <v>7</v>
      </c>
      <c r="I40" s="188">
        <v>1990</v>
      </c>
      <c r="J40" s="203">
        <v>1.419137677748777</v>
      </c>
      <c r="K40" s="202">
        <v>56</v>
      </c>
      <c r="L40" s="188">
        <v>14277</v>
      </c>
      <c r="M40" s="203">
        <v>7.453056238547914</v>
      </c>
      <c r="N40" s="202">
        <v>195</v>
      </c>
      <c r="O40" s="188">
        <v>52970</v>
      </c>
      <c r="P40" s="203">
        <v>7.6507657265338729</v>
      </c>
      <c r="AU40" s="8"/>
      <c r="AV40" s="8"/>
      <c r="AW40" s="8"/>
      <c r="AX40" s="8"/>
      <c r="AY40" s="8"/>
    </row>
    <row r="41" spans="1:51" ht="15" customHeight="1" x14ac:dyDescent="0.2">
      <c r="A41" s="386" t="s">
        <v>167</v>
      </c>
      <c r="B41" s="202">
        <v>11</v>
      </c>
      <c r="C41" s="188">
        <v>3163</v>
      </c>
      <c r="D41" s="203">
        <v>4.8735015870081044</v>
      </c>
      <c r="E41" s="202">
        <v>36</v>
      </c>
      <c r="F41" s="188">
        <v>12624</v>
      </c>
      <c r="G41" s="203">
        <v>4.2697404468616185</v>
      </c>
      <c r="H41" s="202">
        <v>9</v>
      </c>
      <c r="I41" s="188">
        <v>3426</v>
      </c>
      <c r="J41" s="203">
        <v>2.4431988361644774</v>
      </c>
      <c r="K41" s="202">
        <v>49</v>
      </c>
      <c r="L41" s="188">
        <v>8583</v>
      </c>
      <c r="M41" s="203">
        <v>4.4806038870530749</v>
      </c>
      <c r="N41" s="202">
        <v>207</v>
      </c>
      <c r="O41" s="188">
        <v>62018</v>
      </c>
      <c r="P41" s="203">
        <v>8.9576210841642006</v>
      </c>
      <c r="AU41" s="8"/>
      <c r="AV41" s="8"/>
      <c r="AW41" s="8"/>
      <c r="AX41" s="8"/>
      <c r="AY41" s="8"/>
    </row>
    <row r="42" spans="1:51" ht="15" customHeight="1" x14ac:dyDescent="0.2">
      <c r="A42" s="190" t="s">
        <v>159</v>
      </c>
      <c r="B42" s="202">
        <v>6</v>
      </c>
      <c r="C42" s="188">
        <v>1281</v>
      </c>
      <c r="D42" s="203">
        <v>1.9737450309697697</v>
      </c>
      <c r="E42" s="202">
        <v>18</v>
      </c>
      <c r="F42" s="188">
        <v>5317</v>
      </c>
      <c r="G42" s="203">
        <v>1.798337290554755</v>
      </c>
      <c r="H42" s="202">
        <v>2</v>
      </c>
      <c r="I42" s="188">
        <v>604</v>
      </c>
      <c r="J42" s="203">
        <v>0.43073324490465392</v>
      </c>
      <c r="K42" s="202">
        <v>20</v>
      </c>
      <c r="L42" s="188">
        <v>3213</v>
      </c>
      <c r="M42" s="203">
        <v>1.6772900255273833</v>
      </c>
      <c r="N42" s="202">
        <v>10</v>
      </c>
      <c r="O42" s="188">
        <v>2620</v>
      </c>
      <c r="P42" s="203">
        <v>0.3784218652731498</v>
      </c>
      <c r="AU42" s="8"/>
      <c r="AV42" s="8"/>
      <c r="AW42" s="8"/>
      <c r="AX42" s="8"/>
      <c r="AY42" s="8"/>
    </row>
    <row r="43" spans="1:51" ht="15" customHeight="1" x14ac:dyDescent="0.2">
      <c r="A43" s="190" t="s">
        <v>155</v>
      </c>
      <c r="B43" s="202">
        <v>13</v>
      </c>
      <c r="C43" s="188">
        <v>3171</v>
      </c>
      <c r="D43" s="203">
        <v>4.8858278635481183</v>
      </c>
      <c r="E43" s="202">
        <v>75</v>
      </c>
      <c r="F43" s="188">
        <v>31519</v>
      </c>
      <c r="G43" s="203">
        <v>10.660483930975236</v>
      </c>
      <c r="H43" s="202">
        <v>21</v>
      </c>
      <c r="I43" s="188">
        <v>8068</v>
      </c>
      <c r="J43" s="203">
        <v>5.7535692382297148</v>
      </c>
      <c r="K43" s="202">
        <v>73</v>
      </c>
      <c r="L43" s="188">
        <v>15305</v>
      </c>
      <c r="M43" s="203">
        <v>7.9897055215364459</v>
      </c>
      <c r="N43" s="202">
        <v>22</v>
      </c>
      <c r="O43" s="188">
        <v>8621</v>
      </c>
      <c r="P43" s="203">
        <v>1.2451812597403911</v>
      </c>
      <c r="AU43" s="8"/>
      <c r="AV43" s="8"/>
      <c r="AW43" s="8"/>
      <c r="AX43" s="8"/>
      <c r="AY43" s="8"/>
    </row>
    <row r="44" spans="1:51" ht="15" customHeight="1" x14ac:dyDescent="0.2">
      <c r="A44" s="386" t="s">
        <v>166</v>
      </c>
      <c r="B44" s="202">
        <v>23</v>
      </c>
      <c r="C44" s="188">
        <v>5512</v>
      </c>
      <c r="D44" s="203">
        <v>8.4928045360697677</v>
      </c>
      <c r="E44" s="202">
        <v>67</v>
      </c>
      <c r="F44" s="188">
        <v>22992</v>
      </c>
      <c r="G44" s="203">
        <v>7.7764474298354198</v>
      </c>
      <c r="H44" s="202">
        <v>12</v>
      </c>
      <c r="I44" s="188">
        <v>4477</v>
      </c>
      <c r="J44" s="203">
        <v>3.1927032076790325</v>
      </c>
      <c r="K44" s="202">
        <v>51</v>
      </c>
      <c r="L44" s="188">
        <v>9116</v>
      </c>
      <c r="M44" s="203">
        <v>4.7588471436998523</v>
      </c>
      <c r="N44" s="202">
        <v>153</v>
      </c>
      <c r="O44" s="188">
        <v>42097</v>
      </c>
      <c r="P44" s="203">
        <v>6.0803149856503005</v>
      </c>
      <c r="AU44" s="8"/>
      <c r="AV44" s="8"/>
      <c r="AW44" s="8"/>
      <c r="AX44" s="8"/>
      <c r="AY44" s="8"/>
    </row>
    <row r="45" spans="1:51" ht="15" customHeight="1" x14ac:dyDescent="0.2">
      <c r="A45" s="190" t="s">
        <v>154</v>
      </c>
      <c r="B45" s="202">
        <v>3</v>
      </c>
      <c r="C45" s="188">
        <v>1009</v>
      </c>
      <c r="D45" s="203">
        <v>1.5546516286092877</v>
      </c>
      <c r="E45" s="202">
        <v>4</v>
      </c>
      <c r="F45" s="188">
        <v>1185</v>
      </c>
      <c r="G45" s="203">
        <v>0.40079550297298944</v>
      </c>
      <c r="H45" s="202">
        <v>2</v>
      </c>
      <c r="I45" s="188">
        <v>418</v>
      </c>
      <c r="J45" s="203">
        <v>0.29809022577838634</v>
      </c>
      <c r="K45" s="202">
        <v>1</v>
      </c>
      <c r="L45" s="188">
        <v>8</v>
      </c>
      <c r="M45" s="203">
        <v>4.1762590115838986E-3</v>
      </c>
      <c r="N45" s="202">
        <v>17</v>
      </c>
      <c r="O45" s="188">
        <v>4634</v>
      </c>
      <c r="P45" s="203">
        <v>0.66931561972357867</v>
      </c>
      <c r="AU45" s="8"/>
      <c r="AV45" s="8"/>
      <c r="AW45" s="8"/>
      <c r="AX45" s="8"/>
      <c r="AY45" s="8"/>
    </row>
    <row r="46" spans="1:51" ht="15" customHeight="1" x14ac:dyDescent="0.2">
      <c r="A46" s="386" t="s">
        <v>168</v>
      </c>
      <c r="B46" s="202">
        <v>50</v>
      </c>
      <c r="C46" s="188">
        <v>18628</v>
      </c>
      <c r="D46" s="203">
        <v>28.701734923423004</v>
      </c>
      <c r="E46" s="202">
        <v>145</v>
      </c>
      <c r="F46" s="188">
        <v>59904</v>
      </c>
      <c r="G46" s="203">
        <v>20.260973679404184</v>
      </c>
      <c r="H46" s="202">
        <v>135</v>
      </c>
      <c r="I46" s="188">
        <v>56522</v>
      </c>
      <c r="J46" s="203">
        <v>40.307788855133857</v>
      </c>
      <c r="K46" s="202">
        <v>172</v>
      </c>
      <c r="L46" s="188">
        <v>41206</v>
      </c>
      <c r="M46" s="203">
        <v>21.510866103915767</v>
      </c>
      <c r="N46" s="202">
        <v>104</v>
      </c>
      <c r="O46" s="188">
        <v>30603</v>
      </c>
      <c r="P46" s="203">
        <v>4.4201695965474057</v>
      </c>
      <c r="AU46" s="8"/>
      <c r="AV46" s="8"/>
      <c r="AW46" s="8"/>
      <c r="AX46" s="8"/>
      <c r="AY46" s="8"/>
    </row>
    <row r="47" spans="1:51" ht="15" customHeight="1" x14ac:dyDescent="0.2">
      <c r="A47" s="190" t="s">
        <v>149</v>
      </c>
      <c r="B47" s="202">
        <v>2</v>
      </c>
      <c r="C47" s="188">
        <v>332</v>
      </c>
      <c r="D47" s="203">
        <v>0.5115404764105882</v>
      </c>
      <c r="E47" s="202">
        <v>12</v>
      </c>
      <c r="F47" s="188">
        <v>3830</v>
      </c>
      <c r="G47" s="203">
        <v>1.2953981235329532</v>
      </c>
      <c r="H47" s="202">
        <v>0</v>
      </c>
      <c r="I47" s="188">
        <v>0</v>
      </c>
      <c r="J47" s="203">
        <v>0</v>
      </c>
      <c r="K47" s="202">
        <v>5</v>
      </c>
      <c r="L47" s="188">
        <v>683</v>
      </c>
      <c r="M47" s="203">
        <v>0.35654811311397533</v>
      </c>
      <c r="N47" s="202">
        <v>13</v>
      </c>
      <c r="O47" s="188">
        <v>9208</v>
      </c>
      <c r="P47" s="203">
        <v>1.3299650898607493</v>
      </c>
      <c r="AU47" s="8"/>
      <c r="AV47" s="8"/>
      <c r="AW47" s="8"/>
      <c r="AX47" s="8"/>
      <c r="AY47" s="8"/>
    </row>
    <row r="48" spans="1:51" ht="15" customHeight="1" x14ac:dyDescent="0.2">
      <c r="A48" s="386" t="s">
        <v>165</v>
      </c>
      <c r="B48" s="202">
        <v>24</v>
      </c>
      <c r="C48" s="188">
        <v>7901</v>
      </c>
      <c r="D48" s="203">
        <v>12.173738867831501</v>
      </c>
      <c r="E48" s="202">
        <v>62</v>
      </c>
      <c r="F48" s="188">
        <v>26638</v>
      </c>
      <c r="G48" s="203">
        <v>9.009612327590288</v>
      </c>
      <c r="H48" s="202">
        <v>14</v>
      </c>
      <c r="I48" s="188">
        <v>4720</v>
      </c>
      <c r="J48" s="203">
        <v>3.365994893956898</v>
      </c>
      <c r="K48" s="202">
        <v>107</v>
      </c>
      <c r="L48" s="188">
        <v>22759</v>
      </c>
      <c r="M48" s="203">
        <v>11.880934855579744</v>
      </c>
      <c r="N48" s="202">
        <v>46</v>
      </c>
      <c r="O48" s="188">
        <v>10415</v>
      </c>
      <c r="P48" s="203">
        <v>1.5042991323739905</v>
      </c>
      <c r="AU48" s="8"/>
      <c r="AV48" s="8"/>
      <c r="AW48" s="8"/>
      <c r="AX48" s="8"/>
      <c r="AY48" s="8"/>
    </row>
    <row r="49" spans="1:51" ht="15" customHeight="1" x14ac:dyDescent="0.2">
      <c r="A49" s="190" t="s">
        <v>88</v>
      </c>
      <c r="B49" s="202">
        <v>30</v>
      </c>
      <c r="C49" s="188">
        <v>9781</v>
      </c>
      <c r="D49" s="203">
        <v>15.070413854734833</v>
      </c>
      <c r="E49" s="202">
        <v>117</v>
      </c>
      <c r="F49" s="188">
        <v>60410</v>
      </c>
      <c r="G49" s="203">
        <v>20.432115050293916</v>
      </c>
      <c r="H49" s="202">
        <v>56</v>
      </c>
      <c r="I49" s="188">
        <v>29513</v>
      </c>
      <c r="J49" s="203">
        <v>21.046738835879221</v>
      </c>
      <c r="K49" s="202">
        <v>192</v>
      </c>
      <c r="L49" s="188">
        <v>42630</v>
      </c>
      <c r="M49" s="203">
        <v>22.254240207977698</v>
      </c>
      <c r="N49" s="202">
        <v>395</v>
      </c>
      <c r="O49" s="188">
        <v>142334</v>
      </c>
      <c r="P49" s="203">
        <v>20.558128920529963</v>
      </c>
      <c r="AU49" s="8"/>
      <c r="AV49" s="8"/>
      <c r="AW49" s="8"/>
      <c r="AX49" s="8"/>
      <c r="AY49" s="8"/>
    </row>
    <row r="50" spans="1:51" ht="15" customHeight="1" x14ac:dyDescent="0.2">
      <c r="A50" s="190" t="s">
        <v>160</v>
      </c>
      <c r="B50" s="362">
        <v>18</v>
      </c>
      <c r="C50" s="249">
        <v>2343</v>
      </c>
      <c r="D50" s="251">
        <v>3.6100582416566516</v>
      </c>
      <c r="E50" s="362">
        <v>51</v>
      </c>
      <c r="F50" s="249">
        <v>10764</v>
      </c>
      <c r="G50" s="251">
        <v>3.6406437080179392</v>
      </c>
      <c r="H50" s="362">
        <v>25</v>
      </c>
      <c r="I50" s="249">
        <v>4097</v>
      </c>
      <c r="J50" s="251">
        <v>2.9217120933350449</v>
      </c>
      <c r="K50" s="362">
        <v>39</v>
      </c>
      <c r="L50" s="249">
        <v>5395</v>
      </c>
      <c r="M50" s="251">
        <v>2.8163646709368915</v>
      </c>
      <c r="N50" s="362">
        <v>502</v>
      </c>
      <c r="O50" s="249">
        <v>176260</v>
      </c>
      <c r="P50" s="251">
        <v>25.458258768337931</v>
      </c>
      <c r="AU50" s="8"/>
      <c r="AV50" s="8"/>
      <c r="AW50" s="8"/>
      <c r="AX50" s="8"/>
      <c r="AY50" s="8"/>
    </row>
    <row r="51" spans="1:51" s="207" customFormat="1" ht="18" customHeight="1" x14ac:dyDescent="0.2">
      <c r="A51" s="204" t="s">
        <v>11</v>
      </c>
      <c r="B51" s="219">
        <v>228</v>
      </c>
      <c r="C51" s="220">
        <v>64902</v>
      </c>
      <c r="D51" s="221">
        <v>100</v>
      </c>
      <c r="E51" s="219">
        <v>731</v>
      </c>
      <c r="F51" s="220">
        <v>295662</v>
      </c>
      <c r="G51" s="221">
        <v>100</v>
      </c>
      <c r="H51" s="219">
        <v>326</v>
      </c>
      <c r="I51" s="220">
        <v>140226</v>
      </c>
      <c r="J51" s="221">
        <v>100</v>
      </c>
      <c r="K51" s="219">
        <v>950</v>
      </c>
      <c r="L51" s="220">
        <v>191559</v>
      </c>
      <c r="M51" s="221">
        <v>100</v>
      </c>
      <c r="N51" s="219">
        <v>2235</v>
      </c>
      <c r="O51" s="220">
        <v>692349</v>
      </c>
      <c r="P51" s="221">
        <v>100</v>
      </c>
      <c r="Q51" s="206"/>
      <c r="R51" s="206"/>
      <c r="S51" s="206"/>
      <c r="T51" s="206"/>
      <c r="U51" s="206"/>
      <c r="V51" s="206"/>
      <c r="W51" s="206"/>
      <c r="X51" s="206"/>
      <c r="Y51" s="206"/>
      <c r="Z51" s="206"/>
      <c r="AA51" s="206"/>
      <c r="AB51" s="206"/>
      <c r="AC51" s="206"/>
      <c r="AD51" s="206"/>
      <c r="AE51" s="206"/>
      <c r="AF51" s="206"/>
      <c r="AG51" s="206"/>
      <c r="AH51" s="206"/>
      <c r="AI51" s="206"/>
      <c r="AJ51" s="206"/>
      <c r="AK51" s="206"/>
      <c r="AL51" s="206"/>
      <c r="AM51" s="206"/>
      <c r="AN51" s="206"/>
      <c r="AO51" s="206"/>
      <c r="AP51" s="206"/>
      <c r="AQ51" s="206"/>
      <c r="AR51" s="206"/>
      <c r="AS51" s="206"/>
      <c r="AT51" s="206"/>
    </row>
    <row r="52" spans="1:51" x14ac:dyDescent="0.2">
      <c r="A52" s="60" t="s">
        <v>62</v>
      </c>
      <c r="B52" s="61"/>
      <c r="C52" s="16"/>
      <c r="D52" s="16"/>
      <c r="E52" s="16"/>
      <c r="F52" s="16"/>
      <c r="G52" s="16"/>
      <c r="H52" s="16"/>
      <c r="I52" s="16"/>
      <c r="J52" s="16"/>
      <c r="K52" s="16"/>
      <c r="L52" s="16"/>
      <c r="M52" s="16"/>
      <c r="N52" s="16"/>
      <c r="O52" s="16"/>
      <c r="P52" s="16"/>
      <c r="Q52" s="16"/>
      <c r="R52" s="16"/>
      <c r="S52" s="16"/>
      <c r="T52" s="16"/>
      <c r="U52" s="16"/>
    </row>
  </sheetData>
  <mergeCells count="12">
    <mergeCell ref="N26:P27"/>
    <mergeCell ref="A26:A28"/>
    <mergeCell ref="B26:D27"/>
    <mergeCell ref="E26:G27"/>
    <mergeCell ref="H26:J27"/>
    <mergeCell ref="K26:M27"/>
    <mergeCell ref="N5:P6"/>
    <mergeCell ref="A5:A7"/>
    <mergeCell ref="B5:D6"/>
    <mergeCell ref="E5:G6"/>
    <mergeCell ref="H5:J6"/>
    <mergeCell ref="K5:M6"/>
  </mergeCells>
  <hyperlinks>
    <hyperlink ref="I1" location="Sommaire!A1" display="Retour au sommaire"/>
  </hyperlinks>
  <pageMargins left="0.17" right="0.17" top="0.51" bottom="0.984251969" header="0.3" footer="0.4921259845"/>
  <pageSetup paperSize="9" scale="67" orientation="landscape" r:id="rId1"/>
  <headerFooter alignWithMargins="0">
    <oddFooter>&amp;C&amp;F&amp;R&amp;A  &amp;D</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V52"/>
  <sheetViews>
    <sheetView topLeftCell="A16" zoomScaleNormal="100" workbookViewId="0">
      <selection activeCell="A27" sqref="A27:A48"/>
    </sheetView>
  </sheetViews>
  <sheetFormatPr baseColWidth="10" defaultRowHeight="9.9499999999999993" customHeight="1" x14ac:dyDescent="0.2"/>
  <cols>
    <col min="1" max="1" width="27.140625" style="40" customWidth="1"/>
    <col min="2" max="2" width="9" style="32" customWidth="1"/>
    <col min="3" max="3" width="9.5703125" style="32" customWidth="1"/>
    <col min="4" max="4" width="7.140625" style="32" customWidth="1"/>
    <col min="5" max="5" width="9.140625" style="32" customWidth="1"/>
    <col min="6" max="6" width="10.140625" style="33" customWidth="1"/>
    <col min="7" max="7" width="9" style="33" customWidth="1"/>
    <col min="8" max="8" width="7.85546875" style="41" customWidth="1"/>
    <col min="9" max="9" width="10.5703125" style="32" customWidth="1"/>
    <col min="10" max="10" width="7.42578125" style="32" customWidth="1"/>
    <col min="11" max="11" width="9.85546875" style="32" customWidth="1"/>
    <col min="12" max="12" width="11.140625" style="32" customWidth="1"/>
    <col min="13" max="13" width="7.42578125" style="32" customWidth="1"/>
    <col min="14" max="14" width="9" style="32" customWidth="1"/>
    <col min="15" max="15" width="10.85546875" style="32" customWidth="1"/>
    <col min="16" max="16" width="7.42578125" style="32" customWidth="1"/>
    <col min="17" max="17" width="9.7109375" style="32" customWidth="1"/>
    <col min="18" max="18" width="11.28515625" style="33" customWidth="1"/>
    <col min="19" max="19" width="9.28515625" style="33" customWidth="1"/>
    <col min="20" max="20" width="7.28515625" style="41" customWidth="1"/>
    <col min="21" max="21" width="7.28515625" style="32" customWidth="1"/>
    <col min="22" max="22" width="12" style="35" customWidth="1"/>
    <col min="23" max="23" width="15.5703125" style="35" customWidth="1"/>
    <col min="24" max="24" width="9" style="35" customWidth="1"/>
    <col min="25" max="25" width="8.7109375" style="35" customWidth="1"/>
    <col min="26" max="126" width="11.42578125" style="35"/>
    <col min="127" max="16384" width="11.42578125" style="27"/>
  </cols>
  <sheetData>
    <row r="1" spans="1:126" ht="18" customHeight="1" x14ac:dyDescent="0.25">
      <c r="A1" s="139" t="s">
        <v>0</v>
      </c>
      <c r="C1" s="36"/>
      <c r="D1" s="63"/>
      <c r="E1" s="36"/>
      <c r="F1" s="37"/>
      <c r="G1" s="37"/>
      <c r="H1" s="38"/>
      <c r="I1" s="334" t="s">
        <v>37</v>
      </c>
      <c r="J1" s="36"/>
      <c r="K1" s="36"/>
      <c r="L1" s="36"/>
      <c r="M1" s="36"/>
      <c r="N1" s="36"/>
      <c r="O1" s="36"/>
      <c r="P1" s="36"/>
      <c r="Q1" s="36"/>
      <c r="R1" s="37"/>
      <c r="S1" s="37"/>
      <c r="T1" s="38"/>
      <c r="U1" s="36"/>
    </row>
    <row r="2" spans="1:126" ht="12.75" x14ac:dyDescent="0.2">
      <c r="A2" s="100" t="s">
        <v>16</v>
      </c>
      <c r="B2" s="20"/>
      <c r="C2" s="20"/>
      <c r="D2" s="20"/>
      <c r="E2" s="20"/>
      <c r="F2" s="22"/>
      <c r="G2" s="22"/>
      <c r="H2" s="48"/>
      <c r="I2" s="20"/>
      <c r="J2" s="20"/>
      <c r="K2" s="20"/>
      <c r="L2" s="20"/>
      <c r="M2" s="20"/>
      <c r="N2" s="20"/>
      <c r="O2" s="20"/>
      <c r="P2" s="20"/>
      <c r="Q2" s="20"/>
      <c r="R2" s="22"/>
      <c r="S2" s="3" t="s">
        <v>92</v>
      </c>
      <c r="T2" s="48"/>
    </row>
    <row r="3" spans="1:126" s="28" customFormat="1" ht="16.5" customHeight="1" x14ac:dyDescent="0.2">
      <c r="A3" s="21"/>
      <c r="B3" s="51"/>
      <c r="C3" s="51"/>
      <c r="D3" s="51"/>
      <c r="E3" s="51"/>
      <c r="F3" s="49"/>
      <c r="G3" s="49"/>
      <c r="H3" s="50"/>
      <c r="I3" s="51"/>
      <c r="J3" s="51"/>
      <c r="K3" s="51"/>
      <c r="L3" s="51"/>
      <c r="Q3" s="51"/>
      <c r="R3" s="51"/>
      <c r="S3" s="84" t="s">
        <v>66</v>
      </c>
      <c r="T3" s="51"/>
      <c r="V3" s="49"/>
      <c r="W3" s="49"/>
      <c r="X3" s="50"/>
      <c r="Z3" s="39"/>
      <c r="AA3" s="39"/>
      <c r="AB3" s="39"/>
      <c r="AC3" s="39"/>
      <c r="AD3" s="39"/>
      <c r="AE3" s="39"/>
      <c r="AF3" s="39"/>
      <c r="AG3" s="39"/>
      <c r="AH3" s="39"/>
      <c r="AI3" s="39"/>
      <c r="AJ3" s="39"/>
      <c r="AK3" s="39"/>
      <c r="AL3" s="39"/>
      <c r="AM3" s="39"/>
      <c r="AN3" s="39"/>
      <c r="AO3" s="39"/>
      <c r="AP3" s="39"/>
      <c r="AQ3" s="39"/>
      <c r="AR3" s="39"/>
      <c r="AS3" s="39"/>
      <c r="AT3" s="39"/>
      <c r="AU3" s="39"/>
      <c r="AV3" s="39"/>
      <c r="AW3" s="39"/>
      <c r="AX3" s="39"/>
      <c r="AY3" s="39"/>
      <c r="AZ3" s="39"/>
      <c r="BA3" s="39"/>
      <c r="BB3" s="39"/>
      <c r="BC3" s="39"/>
      <c r="BD3" s="39"/>
      <c r="BE3" s="39"/>
      <c r="BF3" s="39"/>
      <c r="BG3" s="39"/>
      <c r="BH3" s="39"/>
      <c r="BI3" s="39"/>
      <c r="BJ3" s="39"/>
      <c r="BK3" s="39"/>
      <c r="BL3" s="39"/>
      <c r="BM3" s="39"/>
      <c r="BN3" s="39"/>
      <c r="BO3" s="39"/>
      <c r="BP3" s="39"/>
      <c r="BQ3" s="39"/>
      <c r="BR3" s="39"/>
      <c r="BS3" s="39"/>
      <c r="BT3" s="39"/>
      <c r="BU3" s="39"/>
      <c r="BV3" s="39"/>
      <c r="BW3" s="39"/>
      <c r="BX3" s="39"/>
      <c r="BY3" s="39"/>
      <c r="BZ3" s="39"/>
      <c r="CA3" s="39"/>
      <c r="CB3" s="39"/>
      <c r="CC3" s="39"/>
      <c r="CD3" s="39"/>
      <c r="CE3" s="39"/>
      <c r="CF3" s="39"/>
      <c r="CG3" s="39"/>
      <c r="CH3" s="39"/>
      <c r="CI3" s="39"/>
      <c r="CJ3" s="39"/>
      <c r="CK3" s="39"/>
      <c r="CL3" s="39"/>
      <c r="CM3" s="39"/>
      <c r="CN3" s="39"/>
      <c r="CO3" s="39"/>
      <c r="CP3" s="39"/>
      <c r="CQ3" s="39"/>
      <c r="CR3" s="39"/>
      <c r="CS3" s="39"/>
      <c r="CT3" s="39"/>
      <c r="CU3" s="39"/>
      <c r="CV3" s="39"/>
      <c r="CW3" s="39"/>
      <c r="CX3" s="39"/>
      <c r="CY3" s="39"/>
      <c r="CZ3" s="39"/>
      <c r="DA3" s="39"/>
      <c r="DB3" s="39"/>
      <c r="DC3" s="39"/>
      <c r="DD3" s="39"/>
      <c r="DE3" s="39"/>
      <c r="DF3" s="39"/>
      <c r="DG3" s="39"/>
      <c r="DH3" s="39"/>
      <c r="DI3" s="39"/>
      <c r="DJ3" s="39"/>
      <c r="DK3" s="39"/>
      <c r="DL3" s="39"/>
      <c r="DM3" s="39"/>
      <c r="DN3" s="39"/>
      <c r="DO3" s="39"/>
      <c r="DP3" s="39"/>
      <c r="DQ3" s="39"/>
      <c r="DR3" s="39"/>
      <c r="DS3" s="39"/>
      <c r="DT3" s="39"/>
      <c r="DU3" s="39"/>
      <c r="DV3" s="39"/>
    </row>
    <row r="4" spans="1:126" s="223" customFormat="1" ht="18" customHeight="1" x14ac:dyDescent="0.2">
      <c r="A4" s="408" t="s">
        <v>13</v>
      </c>
      <c r="B4" s="403" t="s">
        <v>65</v>
      </c>
      <c r="C4" s="395"/>
      <c r="D4" s="397"/>
      <c r="E4" s="403" t="s">
        <v>5</v>
      </c>
      <c r="F4" s="395"/>
      <c r="G4" s="397"/>
      <c r="H4" s="403" t="s">
        <v>15</v>
      </c>
      <c r="I4" s="395"/>
      <c r="J4" s="397"/>
      <c r="K4" s="403" t="s">
        <v>44</v>
      </c>
      <c r="L4" s="395"/>
      <c r="M4" s="397"/>
      <c r="N4" s="403" t="s">
        <v>107</v>
      </c>
      <c r="O4" s="395"/>
      <c r="P4" s="397"/>
      <c r="Q4" s="403" t="s">
        <v>11</v>
      </c>
      <c r="R4" s="395"/>
      <c r="S4" s="397"/>
      <c r="T4" s="222"/>
      <c r="U4" s="222"/>
      <c r="V4" s="222"/>
      <c r="W4" s="222"/>
      <c r="X4" s="222"/>
      <c r="Y4" s="222"/>
      <c r="Z4" s="222"/>
      <c r="AA4" s="222"/>
      <c r="AB4" s="222"/>
      <c r="AC4" s="222"/>
      <c r="AD4" s="222"/>
      <c r="AE4" s="222"/>
      <c r="AF4" s="222"/>
      <c r="AG4" s="222"/>
      <c r="AH4" s="222"/>
      <c r="AI4" s="222"/>
      <c r="AJ4" s="222"/>
      <c r="AK4" s="222"/>
      <c r="AL4" s="222"/>
      <c r="AM4" s="222"/>
      <c r="AN4" s="222"/>
      <c r="AO4" s="222"/>
      <c r="AP4" s="222"/>
      <c r="AQ4" s="222"/>
      <c r="AR4" s="222"/>
      <c r="AS4" s="222"/>
      <c r="AT4" s="222"/>
      <c r="AU4" s="222"/>
      <c r="AV4" s="222"/>
      <c r="AW4" s="222"/>
      <c r="AX4" s="222"/>
      <c r="AY4" s="222"/>
      <c r="AZ4" s="222"/>
      <c r="BA4" s="222"/>
      <c r="BB4" s="222"/>
      <c r="BC4" s="222"/>
      <c r="BD4" s="222"/>
      <c r="BE4" s="222"/>
      <c r="BF4" s="222"/>
      <c r="BG4" s="222"/>
      <c r="BH4" s="222"/>
      <c r="BI4" s="222"/>
      <c r="BJ4" s="222"/>
      <c r="BK4" s="222"/>
      <c r="BL4" s="222"/>
      <c r="BM4" s="222"/>
      <c r="BN4" s="222"/>
      <c r="BO4" s="222"/>
      <c r="BP4" s="222"/>
      <c r="BQ4" s="222"/>
      <c r="BR4" s="222"/>
      <c r="BS4" s="222"/>
      <c r="BT4" s="222"/>
      <c r="BU4" s="222"/>
      <c r="BV4" s="222"/>
      <c r="BW4" s="222"/>
      <c r="BX4" s="222"/>
      <c r="BY4" s="222"/>
      <c r="BZ4" s="222"/>
      <c r="CA4" s="222"/>
      <c r="CB4" s="222"/>
      <c r="CC4" s="222"/>
      <c r="CD4" s="222"/>
      <c r="CE4" s="222"/>
      <c r="CF4" s="222"/>
      <c r="CG4" s="222"/>
      <c r="CH4" s="222"/>
      <c r="CI4" s="222"/>
      <c r="CJ4" s="222"/>
      <c r="CK4" s="222"/>
      <c r="CL4" s="222"/>
      <c r="CM4" s="222"/>
      <c r="CN4" s="222"/>
      <c r="CO4" s="222"/>
      <c r="CP4" s="222"/>
      <c r="CQ4" s="222"/>
      <c r="CR4" s="222"/>
      <c r="CS4" s="222"/>
      <c r="CT4" s="222"/>
      <c r="CU4" s="222"/>
      <c r="CV4" s="222"/>
      <c r="CW4" s="222"/>
      <c r="CX4" s="222"/>
      <c r="CY4" s="222"/>
      <c r="CZ4" s="222"/>
      <c r="DA4" s="222"/>
      <c r="DB4" s="222"/>
      <c r="DC4" s="222"/>
      <c r="DD4" s="222"/>
      <c r="DE4" s="222"/>
      <c r="DF4" s="222"/>
      <c r="DG4" s="222"/>
      <c r="DH4" s="222"/>
      <c r="DI4" s="222"/>
      <c r="DJ4" s="222"/>
      <c r="DK4" s="222"/>
      <c r="DL4" s="222"/>
      <c r="DM4" s="222"/>
      <c r="DN4" s="222"/>
      <c r="DO4" s="222"/>
      <c r="DP4" s="222"/>
      <c r="DQ4" s="222"/>
    </row>
    <row r="5" spans="1:126" s="223" customFormat="1" ht="18" customHeight="1" x14ac:dyDescent="0.2">
      <c r="A5" s="409"/>
      <c r="B5" s="224" t="s">
        <v>6</v>
      </c>
      <c r="C5" s="225" t="s">
        <v>7</v>
      </c>
      <c r="D5" s="226" t="s">
        <v>3</v>
      </c>
      <c r="E5" s="224" t="s">
        <v>6</v>
      </c>
      <c r="F5" s="225" t="s">
        <v>7</v>
      </c>
      <c r="G5" s="226" t="s">
        <v>3</v>
      </c>
      <c r="H5" s="224" t="s">
        <v>6</v>
      </c>
      <c r="I5" s="225" t="s">
        <v>7</v>
      </c>
      <c r="J5" s="226" t="s">
        <v>3</v>
      </c>
      <c r="K5" s="224" t="s">
        <v>6</v>
      </c>
      <c r="L5" s="225" t="s">
        <v>7</v>
      </c>
      <c r="M5" s="226" t="s">
        <v>3</v>
      </c>
      <c r="N5" s="224" t="s">
        <v>6</v>
      </c>
      <c r="O5" s="225" t="s">
        <v>7</v>
      </c>
      <c r="P5" s="226" t="s">
        <v>3</v>
      </c>
      <c r="Q5" s="224" t="s">
        <v>6</v>
      </c>
      <c r="R5" s="225" t="s">
        <v>7</v>
      </c>
      <c r="S5" s="226" t="s">
        <v>3</v>
      </c>
      <c r="T5" s="222"/>
      <c r="U5" s="222"/>
      <c r="V5" s="222"/>
      <c r="W5" s="222"/>
      <c r="X5" s="222"/>
      <c r="Y5" s="222"/>
      <c r="Z5" s="222"/>
      <c r="AA5" s="222"/>
      <c r="AB5" s="222"/>
      <c r="AC5" s="222"/>
      <c r="AD5" s="222"/>
      <c r="AE5" s="222"/>
      <c r="AF5" s="222"/>
      <c r="AG5" s="222"/>
      <c r="AH5" s="222"/>
      <c r="AI5" s="222"/>
      <c r="AJ5" s="222"/>
      <c r="AK5" s="222"/>
      <c r="AL5" s="222"/>
      <c r="AM5" s="222"/>
      <c r="AN5" s="222"/>
      <c r="AO5" s="222"/>
      <c r="AP5" s="222"/>
      <c r="AQ5" s="222"/>
      <c r="AR5" s="222"/>
      <c r="AS5" s="222"/>
      <c r="AT5" s="222"/>
      <c r="AU5" s="222"/>
      <c r="AV5" s="222"/>
      <c r="AW5" s="222"/>
      <c r="AX5" s="222"/>
      <c r="AY5" s="222"/>
      <c r="AZ5" s="222"/>
      <c r="BA5" s="222"/>
      <c r="BB5" s="222"/>
      <c r="BC5" s="222"/>
      <c r="BD5" s="222"/>
      <c r="BE5" s="222"/>
      <c r="BF5" s="222"/>
      <c r="BG5" s="222"/>
      <c r="BH5" s="222"/>
      <c r="BI5" s="222"/>
      <c r="BJ5" s="222"/>
      <c r="BK5" s="222"/>
      <c r="BL5" s="222"/>
      <c r="BM5" s="222"/>
      <c r="BN5" s="222"/>
      <c r="BO5" s="222"/>
      <c r="BP5" s="222"/>
      <c r="BQ5" s="222"/>
      <c r="BR5" s="222"/>
      <c r="BS5" s="222"/>
      <c r="BT5" s="222"/>
      <c r="BU5" s="222"/>
      <c r="BV5" s="222"/>
      <c r="BW5" s="222"/>
      <c r="BX5" s="222"/>
      <c r="BY5" s="222"/>
      <c r="BZ5" s="222"/>
      <c r="CA5" s="222"/>
      <c r="CB5" s="222"/>
      <c r="CC5" s="222"/>
      <c r="CD5" s="222"/>
      <c r="CE5" s="222"/>
      <c r="CF5" s="222"/>
      <c r="CG5" s="222"/>
      <c r="CH5" s="222"/>
      <c r="CI5" s="222"/>
      <c r="CJ5" s="222"/>
      <c r="CK5" s="222"/>
      <c r="CL5" s="222"/>
      <c r="CM5" s="222"/>
      <c r="CN5" s="222"/>
      <c r="CO5" s="222"/>
      <c r="CP5" s="222"/>
      <c r="CQ5" s="222"/>
      <c r="CR5" s="222"/>
      <c r="CS5" s="222"/>
      <c r="CT5" s="222"/>
      <c r="CU5" s="222"/>
      <c r="CV5" s="222"/>
      <c r="CW5" s="222"/>
      <c r="CX5" s="222"/>
      <c r="CY5" s="222"/>
      <c r="CZ5" s="222"/>
      <c r="DA5" s="222"/>
      <c r="DB5" s="222"/>
      <c r="DC5" s="222"/>
      <c r="DD5" s="222"/>
      <c r="DE5" s="222"/>
      <c r="DF5" s="222"/>
      <c r="DG5" s="222"/>
      <c r="DH5" s="222"/>
      <c r="DI5" s="222"/>
      <c r="DJ5" s="222"/>
      <c r="DK5" s="222"/>
      <c r="DL5" s="222"/>
      <c r="DM5" s="222"/>
      <c r="DN5" s="222"/>
      <c r="DO5" s="222"/>
      <c r="DP5" s="222"/>
      <c r="DQ5" s="222"/>
    </row>
    <row r="6" spans="1:126" s="2" customFormat="1" ht="15" customHeight="1" x14ac:dyDescent="0.25">
      <c r="A6" s="227" t="s">
        <v>80</v>
      </c>
      <c r="B6" s="228">
        <v>305</v>
      </c>
      <c r="C6" s="229">
        <v>21051</v>
      </c>
      <c r="D6" s="230">
        <v>10.114691792834044</v>
      </c>
      <c r="E6" s="228">
        <v>360</v>
      </c>
      <c r="F6" s="229">
        <v>35445</v>
      </c>
      <c r="G6" s="230">
        <v>11.617959408432977</v>
      </c>
      <c r="H6" s="228">
        <v>105</v>
      </c>
      <c r="I6" s="229">
        <v>14548</v>
      </c>
      <c r="J6" s="230">
        <v>6.770573972290352</v>
      </c>
      <c r="K6" s="228">
        <v>20</v>
      </c>
      <c r="L6" s="229">
        <v>4205</v>
      </c>
      <c r="M6" s="230">
        <v>6.3904803878360505</v>
      </c>
      <c r="N6" s="228">
        <v>474</v>
      </c>
      <c r="O6" s="229">
        <v>19592</v>
      </c>
      <c r="P6" s="230">
        <v>15.972086349703254</v>
      </c>
      <c r="Q6" s="228">
        <v>1264</v>
      </c>
      <c r="R6" s="229">
        <v>94841</v>
      </c>
      <c r="S6" s="230">
        <v>10.347641746686204</v>
      </c>
      <c r="T6" s="19"/>
      <c r="U6" s="19"/>
      <c r="V6" s="19"/>
      <c r="W6" s="19"/>
      <c r="X6" s="19"/>
      <c r="Y6" s="19"/>
      <c r="Z6" s="19"/>
      <c r="AA6" s="19"/>
      <c r="AB6" s="19"/>
      <c r="AC6" s="19"/>
      <c r="AD6" s="19"/>
      <c r="AE6" s="19"/>
      <c r="AF6" s="19"/>
      <c r="AG6" s="19"/>
      <c r="AH6" s="19"/>
      <c r="AI6" s="19"/>
      <c r="AJ6" s="19"/>
      <c r="AK6" s="19"/>
      <c r="AL6" s="19"/>
      <c r="AM6" s="19"/>
      <c r="AN6" s="19"/>
      <c r="AO6" s="19"/>
      <c r="AP6" s="19"/>
      <c r="AQ6" s="19"/>
      <c r="AR6" s="19"/>
      <c r="AS6" s="19"/>
      <c r="AT6" s="19"/>
      <c r="AU6" s="19"/>
      <c r="AV6" s="19"/>
      <c r="AW6" s="19"/>
      <c r="AX6" s="19"/>
      <c r="AY6" s="19"/>
      <c r="AZ6" s="19"/>
      <c r="BA6" s="19"/>
      <c r="BB6" s="19"/>
      <c r="BC6" s="19"/>
      <c r="BD6" s="19"/>
      <c r="BE6" s="19"/>
      <c r="BF6" s="19"/>
      <c r="BG6" s="19"/>
      <c r="BH6" s="19"/>
      <c r="BI6" s="19"/>
      <c r="BJ6" s="19"/>
      <c r="BK6" s="19"/>
      <c r="BL6" s="19"/>
      <c r="BM6" s="19"/>
      <c r="BN6" s="19"/>
      <c r="BO6" s="19"/>
      <c r="BP6" s="19"/>
      <c r="BQ6" s="19"/>
      <c r="BR6" s="19"/>
      <c r="BS6" s="19"/>
      <c r="BT6" s="19"/>
      <c r="BU6" s="19"/>
      <c r="BV6" s="19"/>
      <c r="BW6" s="19"/>
      <c r="BX6" s="19"/>
      <c r="BY6" s="19"/>
      <c r="BZ6" s="19"/>
      <c r="CA6" s="19"/>
      <c r="CB6" s="19"/>
      <c r="CC6" s="19"/>
      <c r="CD6" s="19"/>
      <c r="CE6" s="19"/>
      <c r="CF6" s="19"/>
      <c r="CG6" s="19"/>
      <c r="CH6" s="19"/>
      <c r="CI6" s="19"/>
      <c r="CJ6" s="19"/>
      <c r="CK6" s="19"/>
      <c r="CL6" s="19"/>
      <c r="CM6" s="19"/>
      <c r="CN6" s="19"/>
      <c r="CO6" s="19"/>
      <c r="CP6" s="19"/>
      <c r="CQ6" s="19"/>
      <c r="CR6" s="19"/>
      <c r="CS6" s="19"/>
      <c r="CT6" s="19"/>
      <c r="CU6" s="19"/>
      <c r="CV6" s="19"/>
      <c r="CW6" s="19"/>
      <c r="CX6" s="19"/>
      <c r="CY6" s="19"/>
      <c r="CZ6" s="19"/>
      <c r="DA6" s="19"/>
      <c r="DB6" s="19"/>
      <c r="DC6" s="19"/>
      <c r="DD6" s="19"/>
      <c r="DE6" s="19"/>
      <c r="DF6" s="19"/>
      <c r="DG6" s="19"/>
      <c r="DH6" s="19"/>
      <c r="DI6" s="19"/>
      <c r="DJ6" s="19"/>
      <c r="DK6" s="19"/>
      <c r="DL6" s="19"/>
      <c r="DM6" s="19"/>
      <c r="DN6" s="19"/>
      <c r="DO6" s="19"/>
      <c r="DP6" s="19"/>
      <c r="DQ6" s="19"/>
    </row>
    <row r="7" spans="1:126" s="2" customFormat="1" ht="15" customHeight="1" x14ac:dyDescent="0.25">
      <c r="A7" s="227" t="s">
        <v>81</v>
      </c>
      <c r="B7" s="231">
        <v>67</v>
      </c>
      <c r="C7" s="232">
        <v>3867</v>
      </c>
      <c r="D7" s="233">
        <v>1.8580358730173983</v>
      </c>
      <c r="E7" s="231">
        <v>86</v>
      </c>
      <c r="F7" s="232">
        <v>9187</v>
      </c>
      <c r="G7" s="233">
        <v>3.0112623243129852</v>
      </c>
      <c r="H7" s="231">
        <v>23</v>
      </c>
      <c r="I7" s="232">
        <v>4342</v>
      </c>
      <c r="J7" s="233">
        <v>2.0207473321202025</v>
      </c>
      <c r="K7" s="231">
        <v>3</v>
      </c>
      <c r="L7" s="232">
        <v>740</v>
      </c>
      <c r="M7" s="233">
        <v>1.124602969559733</v>
      </c>
      <c r="N7" s="231">
        <v>147</v>
      </c>
      <c r="O7" s="232">
        <v>7276</v>
      </c>
      <c r="P7" s="233">
        <v>5.9316506880584363</v>
      </c>
      <c r="Q7" s="231">
        <v>326</v>
      </c>
      <c r="R7" s="232">
        <v>25412</v>
      </c>
      <c r="S7" s="233">
        <v>2.7725801295514576</v>
      </c>
      <c r="T7" s="19"/>
      <c r="U7" s="19"/>
      <c r="V7" s="19"/>
      <c r="W7" s="19"/>
      <c r="X7" s="19"/>
      <c r="Y7" s="19"/>
      <c r="Z7" s="19"/>
      <c r="AA7" s="19"/>
      <c r="AB7" s="19"/>
      <c r="AC7" s="19"/>
      <c r="AD7" s="19"/>
      <c r="AE7" s="19"/>
      <c r="AF7" s="19"/>
      <c r="AG7" s="19"/>
      <c r="AH7" s="19"/>
      <c r="AI7" s="19"/>
      <c r="AJ7" s="19"/>
      <c r="AK7" s="19"/>
      <c r="AL7" s="19"/>
      <c r="AM7" s="19"/>
      <c r="AN7" s="19"/>
      <c r="AO7" s="19"/>
      <c r="AP7" s="19"/>
      <c r="AQ7" s="19"/>
      <c r="AR7" s="19"/>
      <c r="AS7" s="19"/>
      <c r="AT7" s="19"/>
      <c r="AU7" s="19"/>
      <c r="AV7" s="19"/>
      <c r="AW7" s="19"/>
      <c r="AX7" s="19"/>
      <c r="AY7" s="19"/>
      <c r="AZ7" s="19"/>
      <c r="BA7" s="19"/>
      <c r="BB7" s="19"/>
      <c r="BC7" s="19"/>
      <c r="BD7" s="19"/>
      <c r="BE7" s="19"/>
      <c r="BF7" s="19"/>
      <c r="BG7" s="19"/>
      <c r="BH7" s="19"/>
      <c r="BI7" s="19"/>
      <c r="BJ7" s="19"/>
      <c r="BK7" s="19"/>
      <c r="BL7" s="19"/>
      <c r="BM7" s="19"/>
      <c r="BN7" s="19"/>
      <c r="BO7" s="19"/>
      <c r="BP7" s="19"/>
      <c r="BQ7" s="19"/>
      <c r="BR7" s="19"/>
      <c r="BS7" s="19"/>
      <c r="BT7" s="19"/>
      <c r="BU7" s="19"/>
      <c r="BV7" s="19"/>
      <c r="BW7" s="19"/>
      <c r="BX7" s="19"/>
      <c r="BY7" s="19"/>
      <c r="BZ7" s="19"/>
      <c r="CA7" s="19"/>
      <c r="CB7" s="19"/>
      <c r="CC7" s="19"/>
      <c r="CD7" s="19"/>
      <c r="CE7" s="19"/>
      <c r="CF7" s="19"/>
      <c r="CG7" s="19"/>
      <c r="CH7" s="19"/>
      <c r="CI7" s="19"/>
      <c r="CJ7" s="19"/>
      <c r="CK7" s="19"/>
      <c r="CL7" s="19"/>
      <c r="CM7" s="19"/>
      <c r="CN7" s="19"/>
      <c r="CO7" s="19"/>
      <c r="CP7" s="19"/>
      <c r="CQ7" s="19"/>
      <c r="CR7" s="19"/>
      <c r="CS7" s="19"/>
      <c r="CT7" s="19"/>
      <c r="CU7" s="19"/>
      <c r="CV7" s="19"/>
      <c r="CW7" s="19"/>
      <c r="CX7" s="19"/>
      <c r="CY7" s="19"/>
      <c r="CZ7" s="19"/>
      <c r="DA7" s="19"/>
      <c r="DB7" s="19"/>
      <c r="DC7" s="19"/>
      <c r="DD7" s="19"/>
      <c r="DE7" s="19"/>
      <c r="DF7" s="19"/>
      <c r="DG7" s="19"/>
      <c r="DH7" s="19"/>
      <c r="DI7" s="19"/>
      <c r="DJ7" s="19"/>
      <c r="DK7" s="19"/>
      <c r="DL7" s="19"/>
      <c r="DM7" s="19"/>
      <c r="DN7" s="19"/>
      <c r="DO7" s="19"/>
      <c r="DP7" s="19"/>
      <c r="DQ7" s="19"/>
    </row>
    <row r="8" spans="1:126" s="2" customFormat="1" ht="15" customHeight="1" x14ac:dyDescent="0.25">
      <c r="A8" s="227" t="s">
        <v>8</v>
      </c>
      <c r="B8" s="231">
        <v>267</v>
      </c>
      <c r="C8" s="232">
        <v>26650</v>
      </c>
      <c r="D8" s="233">
        <v>12.804927855162573</v>
      </c>
      <c r="E8" s="231">
        <v>205</v>
      </c>
      <c r="F8" s="232">
        <v>26849</v>
      </c>
      <c r="G8" s="233">
        <v>8.8004116844975879</v>
      </c>
      <c r="H8" s="231">
        <v>70</v>
      </c>
      <c r="I8" s="232">
        <v>15526</v>
      </c>
      <c r="J8" s="233">
        <v>7.2257307873095948</v>
      </c>
      <c r="K8" s="231">
        <v>18</v>
      </c>
      <c r="L8" s="232">
        <v>5108</v>
      </c>
      <c r="M8" s="233">
        <v>7.7627999574474558</v>
      </c>
      <c r="N8" s="231">
        <v>204</v>
      </c>
      <c r="O8" s="232">
        <v>10548</v>
      </c>
      <c r="P8" s="233">
        <v>8.5990999804343566</v>
      </c>
      <c r="Q8" s="231">
        <v>764</v>
      </c>
      <c r="R8" s="232">
        <v>84681</v>
      </c>
      <c r="S8" s="233">
        <v>9.239133399596529</v>
      </c>
      <c r="T8" s="19"/>
      <c r="U8" s="19"/>
      <c r="V8" s="19"/>
      <c r="W8" s="19"/>
      <c r="X8" s="19"/>
      <c r="Y8" s="19"/>
      <c r="Z8" s="19"/>
      <c r="AA8" s="19"/>
      <c r="AB8" s="19"/>
      <c r="AC8" s="19"/>
      <c r="AD8" s="19"/>
      <c r="AE8" s="19"/>
      <c r="AF8" s="19"/>
      <c r="AG8" s="19"/>
      <c r="AH8" s="19"/>
      <c r="AI8" s="19"/>
      <c r="AJ8" s="19"/>
      <c r="AK8" s="19"/>
      <c r="AL8" s="19"/>
      <c r="AM8" s="19"/>
      <c r="AN8" s="19"/>
      <c r="AO8" s="19"/>
      <c r="AP8" s="19"/>
      <c r="AQ8" s="19"/>
      <c r="AR8" s="19"/>
      <c r="AS8" s="19"/>
      <c r="AT8" s="19"/>
      <c r="AU8" s="19"/>
      <c r="AV8" s="19"/>
      <c r="AW8" s="19"/>
      <c r="AX8" s="19"/>
      <c r="AY8" s="19"/>
      <c r="AZ8" s="19"/>
      <c r="BA8" s="19"/>
      <c r="BB8" s="19"/>
      <c r="BC8" s="19"/>
      <c r="BD8" s="19"/>
      <c r="BE8" s="19"/>
      <c r="BF8" s="19"/>
      <c r="BG8" s="19"/>
      <c r="BH8" s="19"/>
      <c r="BI8" s="19"/>
      <c r="BJ8" s="19"/>
      <c r="BK8" s="19"/>
      <c r="BL8" s="19"/>
      <c r="BM8" s="19"/>
      <c r="BN8" s="19"/>
      <c r="BO8" s="19"/>
      <c r="BP8" s="19"/>
      <c r="BQ8" s="19"/>
      <c r="BR8" s="19"/>
      <c r="BS8" s="19"/>
      <c r="BT8" s="19"/>
      <c r="BU8" s="19"/>
      <c r="BV8" s="19"/>
      <c r="BW8" s="19"/>
      <c r="BX8" s="19"/>
      <c r="BY8" s="19"/>
      <c r="BZ8" s="19"/>
      <c r="CA8" s="19"/>
      <c r="CB8" s="19"/>
      <c r="CC8" s="19"/>
      <c r="CD8" s="19"/>
      <c r="CE8" s="19"/>
      <c r="CF8" s="19"/>
      <c r="CG8" s="19"/>
      <c r="CH8" s="19"/>
      <c r="CI8" s="19"/>
      <c r="CJ8" s="19"/>
      <c r="CK8" s="19"/>
      <c r="CL8" s="19"/>
      <c r="CM8" s="19"/>
      <c r="CN8" s="19"/>
      <c r="CO8" s="19"/>
      <c r="CP8" s="19"/>
      <c r="CQ8" s="19"/>
      <c r="CR8" s="19"/>
      <c r="CS8" s="19"/>
      <c r="CT8" s="19"/>
      <c r="CU8" s="19"/>
      <c r="CV8" s="19"/>
      <c r="CW8" s="19"/>
      <c r="CX8" s="19"/>
      <c r="CY8" s="19"/>
      <c r="CZ8" s="19"/>
      <c r="DA8" s="19"/>
      <c r="DB8" s="19"/>
      <c r="DC8" s="19"/>
      <c r="DD8" s="19"/>
      <c r="DE8" s="19"/>
      <c r="DF8" s="19"/>
      <c r="DG8" s="19"/>
      <c r="DH8" s="19"/>
      <c r="DI8" s="19"/>
      <c r="DJ8" s="19"/>
      <c r="DK8" s="19"/>
      <c r="DL8" s="19"/>
      <c r="DM8" s="19"/>
      <c r="DN8" s="19"/>
      <c r="DO8" s="19"/>
      <c r="DP8" s="19"/>
      <c r="DQ8" s="19"/>
    </row>
    <row r="9" spans="1:126" s="2" customFormat="1" ht="15" customHeight="1" x14ac:dyDescent="0.25">
      <c r="A9" s="227" t="s">
        <v>82</v>
      </c>
      <c r="B9" s="231">
        <v>79</v>
      </c>
      <c r="C9" s="232">
        <v>5467</v>
      </c>
      <c r="D9" s="233">
        <v>2.6268120294249075</v>
      </c>
      <c r="E9" s="231">
        <v>67</v>
      </c>
      <c r="F9" s="232">
        <v>6553</v>
      </c>
      <c r="G9" s="233">
        <v>2.147904866792532</v>
      </c>
      <c r="H9" s="231">
        <v>16</v>
      </c>
      <c r="I9" s="232">
        <v>2275</v>
      </c>
      <c r="J9" s="233">
        <v>1.0587747997635792</v>
      </c>
      <c r="K9" s="231">
        <v>8</v>
      </c>
      <c r="L9" s="232">
        <v>2547</v>
      </c>
      <c r="M9" s="233">
        <v>3.8707618425251895</v>
      </c>
      <c r="N9" s="231">
        <v>85</v>
      </c>
      <c r="O9" s="232">
        <v>3219</v>
      </c>
      <c r="P9" s="233">
        <v>2.6242418313441598</v>
      </c>
      <c r="Q9" s="231">
        <v>255</v>
      </c>
      <c r="R9" s="232">
        <v>20061</v>
      </c>
      <c r="S9" s="233">
        <v>2.1887584597407441</v>
      </c>
      <c r="T9" s="19"/>
      <c r="U9" s="19"/>
      <c r="V9" s="19"/>
      <c r="W9" s="19"/>
      <c r="X9" s="19"/>
      <c r="Y9" s="19"/>
      <c r="Z9" s="19"/>
      <c r="AA9" s="19"/>
      <c r="AB9" s="19"/>
      <c r="AC9" s="19"/>
      <c r="AD9" s="19"/>
      <c r="AE9" s="19"/>
      <c r="AF9" s="19"/>
      <c r="AG9" s="19"/>
      <c r="AH9" s="19"/>
      <c r="AI9" s="19"/>
      <c r="AJ9" s="19"/>
      <c r="AK9" s="19"/>
      <c r="AL9" s="19"/>
      <c r="AM9" s="19"/>
      <c r="AN9" s="19"/>
      <c r="AO9" s="19"/>
      <c r="AP9" s="19"/>
      <c r="AQ9" s="19"/>
      <c r="AR9" s="19"/>
      <c r="AS9" s="19"/>
      <c r="AT9" s="19"/>
      <c r="AU9" s="19"/>
      <c r="AV9" s="19"/>
      <c r="AW9" s="19"/>
      <c r="AX9" s="19"/>
      <c r="AY9" s="19"/>
      <c r="AZ9" s="19"/>
      <c r="BA9" s="19"/>
      <c r="BB9" s="19"/>
      <c r="BC9" s="19"/>
      <c r="BD9" s="19"/>
      <c r="BE9" s="19"/>
      <c r="BF9" s="19"/>
      <c r="BG9" s="19"/>
      <c r="BH9" s="19"/>
      <c r="BI9" s="19"/>
      <c r="BJ9" s="19"/>
      <c r="BK9" s="19"/>
      <c r="BL9" s="19"/>
      <c r="BM9" s="19"/>
      <c r="BN9" s="19"/>
      <c r="BO9" s="19"/>
      <c r="BP9" s="19"/>
      <c r="BQ9" s="19"/>
      <c r="BR9" s="19"/>
      <c r="BS9" s="19"/>
      <c r="BT9" s="19"/>
      <c r="BU9" s="19"/>
      <c r="BV9" s="19"/>
      <c r="BW9" s="19"/>
      <c r="BX9" s="19"/>
      <c r="BY9" s="19"/>
      <c r="BZ9" s="19"/>
      <c r="CA9" s="19"/>
      <c r="CB9" s="19"/>
      <c r="CC9" s="19"/>
      <c r="CD9" s="19"/>
      <c r="CE9" s="19"/>
      <c r="CF9" s="19"/>
      <c r="CG9" s="19"/>
      <c r="CH9" s="19"/>
      <c r="CI9" s="19"/>
      <c r="CJ9" s="19"/>
      <c r="CK9" s="19"/>
      <c r="CL9" s="19"/>
      <c r="CM9" s="19"/>
      <c r="CN9" s="19"/>
      <c r="CO9" s="19"/>
      <c r="CP9" s="19"/>
      <c r="CQ9" s="19"/>
      <c r="CR9" s="19"/>
      <c r="CS9" s="19"/>
      <c r="CT9" s="19"/>
      <c r="CU9" s="19"/>
      <c r="CV9" s="19"/>
      <c r="CW9" s="19"/>
      <c r="CX9" s="19"/>
      <c r="CY9" s="19"/>
      <c r="CZ9" s="19"/>
      <c r="DA9" s="19"/>
      <c r="DB9" s="19"/>
      <c r="DC9" s="19"/>
      <c r="DD9" s="19"/>
      <c r="DE9" s="19"/>
      <c r="DF9" s="19"/>
      <c r="DG9" s="19"/>
      <c r="DH9" s="19"/>
      <c r="DI9" s="19"/>
      <c r="DJ9" s="19"/>
      <c r="DK9" s="19"/>
      <c r="DL9" s="19"/>
      <c r="DM9" s="19"/>
      <c r="DN9" s="19"/>
      <c r="DO9" s="19"/>
      <c r="DP9" s="19"/>
      <c r="DQ9" s="19"/>
    </row>
    <row r="10" spans="1:126" s="2" customFormat="1" ht="15" customHeight="1" x14ac:dyDescent="0.25">
      <c r="A10" s="227" t="s">
        <v>9</v>
      </c>
      <c r="B10" s="231">
        <v>48</v>
      </c>
      <c r="C10" s="232">
        <v>5045</v>
      </c>
      <c r="D10" s="233">
        <v>2.4240473181724269</v>
      </c>
      <c r="E10" s="231">
        <v>56</v>
      </c>
      <c r="F10" s="232">
        <v>8727</v>
      </c>
      <c r="G10" s="233">
        <v>2.8604861548143488</v>
      </c>
      <c r="H10" s="231">
        <v>20</v>
      </c>
      <c r="I10" s="232">
        <v>5787</v>
      </c>
      <c r="J10" s="233">
        <v>2.6932438532887173</v>
      </c>
      <c r="K10" s="231">
        <v>1</v>
      </c>
      <c r="L10" s="232">
        <v>368</v>
      </c>
      <c r="M10" s="233">
        <v>0.55926201729457004</v>
      </c>
      <c r="N10" s="231">
        <v>64</v>
      </c>
      <c r="O10" s="232">
        <v>3657</v>
      </c>
      <c r="P10" s="233">
        <v>2.9813148111915475</v>
      </c>
      <c r="Q10" s="231">
        <v>189</v>
      </c>
      <c r="R10" s="232">
        <v>23584</v>
      </c>
      <c r="S10" s="233">
        <v>2.5731359111971344</v>
      </c>
      <c r="T10" s="19"/>
      <c r="U10" s="19"/>
      <c r="V10" s="19"/>
      <c r="W10" s="19"/>
      <c r="X10" s="19"/>
      <c r="Y10" s="19"/>
      <c r="Z10" s="19"/>
      <c r="AA10" s="19"/>
      <c r="AB10" s="19"/>
      <c r="AC10" s="19"/>
      <c r="AD10" s="19"/>
      <c r="AE10" s="19"/>
      <c r="AF10" s="19"/>
      <c r="AG10" s="19"/>
      <c r="AH10" s="19"/>
      <c r="AI10" s="19"/>
      <c r="AJ10" s="19"/>
      <c r="AK10" s="19"/>
      <c r="AL10" s="19"/>
      <c r="AM10" s="19"/>
      <c r="AN10" s="19"/>
      <c r="AO10" s="19"/>
      <c r="AP10" s="19"/>
      <c r="AQ10" s="19"/>
      <c r="AR10" s="19"/>
      <c r="AS10" s="19"/>
      <c r="AT10" s="19"/>
      <c r="AU10" s="19"/>
      <c r="AV10" s="19"/>
      <c r="AW10" s="19"/>
      <c r="AX10" s="19"/>
      <c r="AY10" s="19"/>
      <c r="AZ10" s="19"/>
      <c r="BA10" s="19"/>
      <c r="BB10" s="19"/>
      <c r="BC10" s="19"/>
      <c r="BD10" s="19"/>
      <c r="BE10" s="19"/>
      <c r="BF10" s="19"/>
      <c r="BG10" s="19"/>
      <c r="BH10" s="19"/>
      <c r="BI10" s="19"/>
      <c r="BJ10" s="19"/>
      <c r="BK10" s="19"/>
      <c r="BL10" s="19"/>
      <c r="BM10" s="19"/>
      <c r="BN10" s="19"/>
      <c r="BO10" s="19"/>
      <c r="BP10" s="19"/>
      <c r="BQ10" s="19"/>
      <c r="BR10" s="19"/>
      <c r="BS10" s="19"/>
      <c r="BT10" s="19"/>
      <c r="BU10" s="19"/>
      <c r="BV10" s="19"/>
      <c r="BW10" s="19"/>
      <c r="BX10" s="19"/>
      <c r="BY10" s="19"/>
      <c r="BZ10" s="19"/>
      <c r="CA10" s="19"/>
      <c r="CB10" s="19"/>
      <c r="CC10" s="19"/>
      <c r="CD10" s="19"/>
      <c r="CE10" s="19"/>
      <c r="CF10" s="19"/>
      <c r="CG10" s="19"/>
      <c r="CH10" s="19"/>
      <c r="CI10" s="19"/>
      <c r="CJ10" s="19"/>
      <c r="CK10" s="19"/>
      <c r="CL10" s="19"/>
      <c r="CM10" s="19"/>
      <c r="CN10" s="19"/>
      <c r="CO10" s="19"/>
      <c r="CP10" s="19"/>
      <c r="CQ10" s="19"/>
      <c r="CR10" s="19"/>
      <c r="CS10" s="19"/>
      <c r="CT10" s="19"/>
      <c r="CU10" s="19"/>
      <c r="CV10" s="19"/>
      <c r="CW10" s="19"/>
      <c r="CX10" s="19"/>
      <c r="CY10" s="19"/>
      <c r="CZ10" s="19"/>
      <c r="DA10" s="19"/>
      <c r="DB10" s="19"/>
      <c r="DC10" s="19"/>
      <c r="DD10" s="19"/>
      <c r="DE10" s="19"/>
      <c r="DF10" s="19"/>
      <c r="DG10" s="19"/>
      <c r="DH10" s="19"/>
      <c r="DI10" s="19"/>
      <c r="DJ10" s="19"/>
      <c r="DK10" s="19"/>
      <c r="DL10" s="19"/>
      <c r="DM10" s="19"/>
      <c r="DN10" s="19"/>
      <c r="DO10" s="19"/>
      <c r="DP10" s="19"/>
      <c r="DQ10" s="19"/>
    </row>
    <row r="11" spans="1:126" s="2" customFormat="1" ht="15" customHeight="1" x14ac:dyDescent="0.25">
      <c r="A11" s="227" t="s">
        <v>83</v>
      </c>
      <c r="B11" s="231">
        <v>99</v>
      </c>
      <c r="C11" s="232">
        <v>10670</v>
      </c>
      <c r="D11" s="233">
        <v>5.1267759930425765</v>
      </c>
      <c r="E11" s="231">
        <v>80</v>
      </c>
      <c r="F11" s="232">
        <v>10584</v>
      </c>
      <c r="G11" s="233">
        <v>3.4691629955947136</v>
      </c>
      <c r="H11" s="231">
        <v>17</v>
      </c>
      <c r="I11" s="232">
        <v>3162</v>
      </c>
      <c r="J11" s="233">
        <v>1.4715806227922801</v>
      </c>
      <c r="K11" s="231">
        <v>4</v>
      </c>
      <c r="L11" s="232">
        <v>584</v>
      </c>
      <c r="M11" s="233">
        <v>0.88752450570660013</v>
      </c>
      <c r="N11" s="231">
        <v>160</v>
      </c>
      <c r="O11" s="232">
        <v>9309</v>
      </c>
      <c r="P11" s="233">
        <v>7.5890236744277049</v>
      </c>
      <c r="Q11" s="231">
        <v>360</v>
      </c>
      <c r="R11" s="232">
        <v>34309</v>
      </c>
      <c r="S11" s="233">
        <v>3.7432886693208314</v>
      </c>
      <c r="T11" s="19"/>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19"/>
      <c r="BB11" s="19"/>
      <c r="BC11" s="19"/>
      <c r="BD11" s="19"/>
      <c r="BE11" s="19"/>
      <c r="BF11" s="19"/>
      <c r="BG11" s="19"/>
      <c r="BH11" s="19"/>
      <c r="BI11" s="19"/>
      <c r="BJ11" s="19"/>
      <c r="BK11" s="19"/>
      <c r="BL11" s="19"/>
      <c r="BM11" s="19"/>
      <c r="BN11" s="19"/>
      <c r="BO11" s="19"/>
      <c r="BP11" s="19"/>
      <c r="BQ11" s="19"/>
      <c r="BR11" s="19"/>
      <c r="BS11" s="19"/>
      <c r="BT11" s="19"/>
      <c r="BU11" s="19"/>
      <c r="BV11" s="19"/>
      <c r="BW11" s="19"/>
      <c r="BX11" s="19"/>
      <c r="BY11" s="19"/>
      <c r="BZ11" s="19"/>
      <c r="CA11" s="19"/>
      <c r="CB11" s="19"/>
      <c r="CC11" s="19"/>
      <c r="CD11" s="19"/>
      <c r="CE11" s="19"/>
      <c r="CF11" s="19"/>
      <c r="CG11" s="19"/>
      <c r="CH11" s="19"/>
      <c r="CI11" s="19"/>
      <c r="CJ11" s="19"/>
      <c r="CK11" s="19"/>
      <c r="CL11" s="19"/>
      <c r="CM11" s="19"/>
      <c r="CN11" s="19"/>
      <c r="CO11" s="19"/>
      <c r="CP11" s="19"/>
      <c r="CQ11" s="19"/>
      <c r="CR11" s="19"/>
      <c r="CS11" s="19"/>
      <c r="CT11" s="19"/>
      <c r="CU11" s="19"/>
      <c r="CV11" s="19"/>
      <c r="CW11" s="19"/>
      <c r="CX11" s="19"/>
      <c r="CY11" s="19"/>
      <c r="CZ11" s="19"/>
      <c r="DA11" s="19"/>
      <c r="DB11" s="19"/>
      <c r="DC11" s="19"/>
      <c r="DD11" s="19"/>
      <c r="DE11" s="19"/>
      <c r="DF11" s="19"/>
      <c r="DG11" s="19"/>
      <c r="DH11" s="19"/>
      <c r="DI11" s="19"/>
      <c r="DJ11" s="19"/>
      <c r="DK11" s="19"/>
      <c r="DL11" s="19"/>
      <c r="DM11" s="19"/>
      <c r="DN11" s="19"/>
      <c r="DO11" s="19"/>
      <c r="DP11" s="19"/>
      <c r="DQ11" s="19"/>
    </row>
    <row r="12" spans="1:126" s="2" customFormat="1" ht="15" customHeight="1" x14ac:dyDescent="0.25">
      <c r="A12" s="227" t="s">
        <v>84</v>
      </c>
      <c r="B12" s="231">
        <v>240</v>
      </c>
      <c r="C12" s="232">
        <v>22192</v>
      </c>
      <c r="D12" s="233">
        <v>10.662925289372151</v>
      </c>
      <c r="E12" s="231">
        <v>115</v>
      </c>
      <c r="F12" s="232">
        <v>16166</v>
      </c>
      <c r="G12" s="233">
        <v>5.2987990350325154</v>
      </c>
      <c r="H12" s="231">
        <v>40</v>
      </c>
      <c r="I12" s="232">
        <v>8391</v>
      </c>
      <c r="J12" s="233">
        <v>3.9051337779411832</v>
      </c>
      <c r="K12" s="231">
        <v>7</v>
      </c>
      <c r="L12" s="232">
        <v>2742</v>
      </c>
      <c r="M12" s="233">
        <v>4.1671099223416057</v>
      </c>
      <c r="N12" s="231">
        <v>136</v>
      </c>
      <c r="O12" s="232">
        <v>7292</v>
      </c>
      <c r="P12" s="233">
        <v>5.9446944498793455</v>
      </c>
      <c r="Q12" s="231">
        <v>538</v>
      </c>
      <c r="R12" s="232">
        <v>56783</v>
      </c>
      <c r="S12" s="233">
        <v>6.195317861495373</v>
      </c>
      <c r="T12" s="19"/>
      <c r="U12" s="19"/>
      <c r="V12" s="19"/>
      <c r="W12" s="19"/>
      <c r="X12" s="19"/>
      <c r="Y12" s="19"/>
      <c r="Z12" s="19"/>
      <c r="AA12" s="19"/>
      <c r="AB12" s="19"/>
      <c r="AC12" s="19"/>
      <c r="AD12" s="19"/>
      <c r="AE12" s="19"/>
      <c r="AF12" s="19"/>
      <c r="AG12" s="19"/>
      <c r="AH12" s="19"/>
      <c r="AI12" s="19"/>
      <c r="AJ12" s="19"/>
      <c r="AK12" s="19"/>
      <c r="AL12" s="19"/>
      <c r="AM12" s="19"/>
      <c r="AN12" s="19"/>
      <c r="AO12" s="19"/>
      <c r="AP12" s="19"/>
      <c r="AQ12" s="19"/>
      <c r="AR12" s="19"/>
      <c r="AS12" s="19"/>
      <c r="AT12" s="19"/>
      <c r="AU12" s="19"/>
      <c r="AV12" s="19"/>
      <c r="AW12" s="19"/>
      <c r="AX12" s="19"/>
      <c r="AY12" s="19"/>
      <c r="AZ12" s="19"/>
      <c r="BA12" s="19"/>
      <c r="BB12" s="19"/>
      <c r="BC12" s="19"/>
      <c r="BD12" s="19"/>
      <c r="BE12" s="19"/>
      <c r="BF12" s="19"/>
      <c r="BG12" s="19"/>
      <c r="BH12" s="19"/>
      <c r="BI12" s="19"/>
      <c r="BJ12" s="19"/>
      <c r="BK12" s="19"/>
      <c r="BL12" s="19"/>
      <c r="BM12" s="19"/>
      <c r="BN12" s="19"/>
      <c r="BO12" s="19"/>
      <c r="BP12" s="19"/>
      <c r="BQ12" s="19"/>
      <c r="BR12" s="19"/>
      <c r="BS12" s="19"/>
      <c r="BT12" s="19"/>
      <c r="BU12" s="19"/>
      <c r="BV12" s="19"/>
      <c r="BW12" s="19"/>
      <c r="BX12" s="19"/>
      <c r="BY12" s="19"/>
      <c r="BZ12" s="19"/>
      <c r="CA12" s="19"/>
      <c r="CB12" s="19"/>
      <c r="CC12" s="19"/>
      <c r="CD12" s="19"/>
      <c r="CE12" s="19"/>
      <c r="CF12" s="19"/>
      <c r="CG12" s="19"/>
      <c r="CH12" s="19"/>
      <c r="CI12" s="19"/>
      <c r="CJ12" s="19"/>
      <c r="CK12" s="19"/>
      <c r="CL12" s="19"/>
      <c r="CM12" s="19"/>
      <c r="CN12" s="19"/>
      <c r="CO12" s="19"/>
      <c r="CP12" s="19"/>
      <c r="CQ12" s="19"/>
      <c r="CR12" s="19"/>
      <c r="CS12" s="19"/>
      <c r="CT12" s="19"/>
      <c r="CU12" s="19"/>
      <c r="CV12" s="19"/>
      <c r="CW12" s="19"/>
      <c r="CX12" s="19"/>
      <c r="CY12" s="19"/>
      <c r="CZ12" s="19"/>
      <c r="DA12" s="19"/>
      <c r="DB12" s="19"/>
      <c r="DC12" s="19"/>
      <c r="DD12" s="19"/>
      <c r="DE12" s="19"/>
      <c r="DF12" s="19"/>
      <c r="DG12" s="19"/>
      <c r="DH12" s="19"/>
      <c r="DI12" s="19"/>
      <c r="DJ12" s="19"/>
      <c r="DK12" s="19"/>
      <c r="DL12" s="19"/>
      <c r="DM12" s="19"/>
      <c r="DN12" s="19"/>
      <c r="DO12" s="19"/>
      <c r="DP12" s="19"/>
      <c r="DQ12" s="19"/>
    </row>
    <row r="13" spans="1:126" s="2" customFormat="1" ht="15" customHeight="1" x14ac:dyDescent="0.2">
      <c r="A13" s="201" t="s">
        <v>112</v>
      </c>
      <c r="B13" s="231">
        <v>25</v>
      </c>
      <c r="C13" s="232">
        <v>3031</v>
      </c>
      <c r="D13" s="233">
        <v>1.4563503312944748</v>
      </c>
      <c r="E13" s="231">
        <v>23</v>
      </c>
      <c r="F13" s="232">
        <v>4662</v>
      </c>
      <c r="G13" s="233">
        <v>1.5280837004405288</v>
      </c>
      <c r="H13" s="231">
        <v>7</v>
      </c>
      <c r="I13" s="232">
        <v>2043</v>
      </c>
      <c r="J13" s="233">
        <v>0.9508030399635129</v>
      </c>
      <c r="K13" s="231">
        <v>1</v>
      </c>
      <c r="L13" s="232">
        <v>279</v>
      </c>
      <c r="M13" s="233">
        <v>0.4240057141988724</v>
      </c>
      <c r="N13" s="231">
        <v>45</v>
      </c>
      <c r="O13" s="232">
        <v>4854</v>
      </c>
      <c r="P13" s="233">
        <v>3.9571512424183135</v>
      </c>
      <c r="Q13" s="231">
        <v>101</v>
      </c>
      <c r="R13" s="232">
        <v>14869</v>
      </c>
      <c r="S13" s="233">
        <v>1.6222845091413751</v>
      </c>
      <c r="T13" s="19"/>
      <c r="U13" s="19"/>
      <c r="V13" s="19"/>
      <c r="W13" s="19"/>
      <c r="X13" s="19"/>
      <c r="Y13" s="19"/>
      <c r="Z13" s="19"/>
      <c r="AA13" s="19"/>
      <c r="AB13" s="19"/>
      <c r="AC13" s="19"/>
      <c r="AD13" s="19"/>
      <c r="AE13" s="19"/>
      <c r="AF13" s="19"/>
      <c r="AG13" s="19"/>
      <c r="AH13" s="19"/>
      <c r="AI13" s="19"/>
      <c r="AJ13" s="19"/>
      <c r="AK13" s="19"/>
      <c r="AL13" s="19"/>
      <c r="AM13" s="19"/>
      <c r="AN13" s="19"/>
      <c r="AO13" s="19"/>
      <c r="AP13" s="19"/>
      <c r="AQ13" s="19"/>
      <c r="AR13" s="19"/>
      <c r="AS13" s="19"/>
      <c r="AT13" s="19"/>
      <c r="AU13" s="19"/>
      <c r="AV13" s="19"/>
      <c r="AW13" s="19"/>
      <c r="AX13" s="19"/>
      <c r="AY13" s="19"/>
      <c r="AZ13" s="19"/>
      <c r="BA13" s="19"/>
      <c r="BB13" s="19"/>
      <c r="BC13" s="19"/>
      <c r="BD13" s="19"/>
      <c r="BE13" s="19"/>
      <c r="BF13" s="19"/>
      <c r="BG13" s="19"/>
      <c r="BH13" s="19"/>
      <c r="BI13" s="19"/>
      <c r="BJ13" s="19"/>
      <c r="BK13" s="19"/>
      <c r="BL13" s="19"/>
      <c r="BM13" s="19"/>
      <c r="BN13" s="19"/>
      <c r="BO13" s="19"/>
      <c r="BP13" s="19"/>
      <c r="BQ13" s="19"/>
      <c r="BR13" s="19"/>
      <c r="BS13" s="19"/>
      <c r="BT13" s="19"/>
      <c r="BU13" s="19"/>
      <c r="BV13" s="19"/>
      <c r="BW13" s="19"/>
      <c r="BX13" s="19"/>
      <c r="BY13" s="19"/>
      <c r="BZ13" s="19"/>
      <c r="CA13" s="19"/>
      <c r="CB13" s="19"/>
      <c r="CC13" s="19"/>
      <c r="CD13" s="19"/>
      <c r="CE13" s="19"/>
      <c r="CF13" s="19"/>
      <c r="CG13" s="19"/>
      <c r="CH13" s="19"/>
      <c r="CI13" s="19"/>
      <c r="CJ13" s="19"/>
      <c r="CK13" s="19"/>
      <c r="CL13" s="19"/>
      <c r="CM13" s="19"/>
      <c r="CN13" s="19"/>
      <c r="CO13" s="19"/>
      <c r="CP13" s="19"/>
      <c r="CQ13" s="19"/>
      <c r="CR13" s="19"/>
      <c r="CS13" s="19"/>
      <c r="CT13" s="19"/>
      <c r="CU13" s="19"/>
      <c r="CV13" s="19"/>
      <c r="CW13" s="19"/>
      <c r="CX13" s="19"/>
      <c r="CY13" s="19"/>
      <c r="CZ13" s="19"/>
      <c r="DA13" s="19"/>
      <c r="DB13" s="19"/>
      <c r="DC13" s="19"/>
      <c r="DD13" s="19"/>
      <c r="DE13" s="19"/>
      <c r="DF13" s="19"/>
      <c r="DG13" s="19"/>
      <c r="DH13" s="19"/>
      <c r="DI13" s="19"/>
      <c r="DJ13" s="19"/>
      <c r="DK13" s="19"/>
      <c r="DL13" s="19"/>
      <c r="DM13" s="19"/>
      <c r="DN13" s="19"/>
      <c r="DO13" s="19"/>
      <c r="DP13" s="19"/>
      <c r="DQ13" s="19"/>
    </row>
    <row r="14" spans="1:126" s="2" customFormat="1" ht="15" customHeight="1" x14ac:dyDescent="0.25">
      <c r="A14" s="227" t="s">
        <v>85</v>
      </c>
      <c r="B14" s="231">
        <v>137</v>
      </c>
      <c r="C14" s="232">
        <v>12415</v>
      </c>
      <c r="D14" s="233">
        <v>5.9652224886245149</v>
      </c>
      <c r="E14" s="231">
        <v>95</v>
      </c>
      <c r="F14" s="232">
        <v>12999</v>
      </c>
      <c r="G14" s="233">
        <v>4.2607378854625555</v>
      </c>
      <c r="H14" s="231">
        <v>44</v>
      </c>
      <c r="I14" s="232">
        <v>8738</v>
      </c>
      <c r="J14" s="233">
        <v>4.0666260221249031</v>
      </c>
      <c r="K14" s="231">
        <v>11</v>
      </c>
      <c r="L14" s="232">
        <v>3124</v>
      </c>
      <c r="M14" s="233">
        <v>4.7476482120332513</v>
      </c>
      <c r="N14" s="231">
        <v>92</v>
      </c>
      <c r="O14" s="232">
        <v>3708</v>
      </c>
      <c r="P14" s="233">
        <v>3.0228918019956956</v>
      </c>
      <c r="Q14" s="231">
        <v>379</v>
      </c>
      <c r="R14" s="232">
        <v>40984</v>
      </c>
      <c r="S14" s="233">
        <v>4.4715655607404745</v>
      </c>
      <c r="T14" s="19"/>
      <c r="U14" s="19"/>
      <c r="V14" s="19"/>
      <c r="W14" s="19"/>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c r="AY14" s="19"/>
      <c r="AZ14" s="19"/>
      <c r="BA14" s="19"/>
      <c r="BB14" s="19"/>
      <c r="BC14" s="19"/>
      <c r="BD14" s="19"/>
      <c r="BE14" s="19"/>
      <c r="BF14" s="19"/>
      <c r="BG14" s="19"/>
      <c r="BH14" s="19"/>
      <c r="BI14" s="19"/>
      <c r="BJ14" s="19"/>
      <c r="BK14" s="19"/>
      <c r="BL14" s="19"/>
      <c r="BM14" s="19"/>
      <c r="BN14" s="19"/>
      <c r="BO14" s="19"/>
      <c r="BP14" s="19"/>
      <c r="BQ14" s="19"/>
      <c r="BR14" s="19"/>
      <c r="BS14" s="19"/>
      <c r="BT14" s="19"/>
      <c r="BU14" s="19"/>
      <c r="BV14" s="19"/>
      <c r="BW14" s="19"/>
      <c r="BX14" s="19"/>
      <c r="BY14" s="19"/>
      <c r="BZ14" s="19"/>
      <c r="CA14" s="19"/>
      <c r="CB14" s="19"/>
      <c r="CC14" s="19"/>
      <c r="CD14" s="19"/>
      <c r="CE14" s="19"/>
      <c r="CF14" s="19"/>
      <c r="CG14" s="19"/>
      <c r="CH14" s="19"/>
      <c r="CI14" s="19"/>
      <c r="CJ14" s="19"/>
      <c r="CK14" s="19"/>
      <c r="CL14" s="19"/>
      <c r="CM14" s="19"/>
      <c r="CN14" s="19"/>
      <c r="CO14" s="19"/>
      <c r="CP14" s="19"/>
      <c r="CQ14" s="19"/>
      <c r="CR14" s="19"/>
      <c r="CS14" s="19"/>
      <c r="CT14" s="19"/>
      <c r="CU14" s="19"/>
      <c r="CV14" s="19"/>
      <c r="CW14" s="19"/>
      <c r="CX14" s="19"/>
      <c r="CY14" s="19"/>
      <c r="CZ14" s="19"/>
      <c r="DA14" s="19"/>
      <c r="DB14" s="19"/>
      <c r="DC14" s="19"/>
      <c r="DD14" s="19"/>
      <c r="DE14" s="19"/>
      <c r="DF14" s="19"/>
      <c r="DG14" s="19"/>
      <c r="DH14" s="19"/>
      <c r="DI14" s="19"/>
      <c r="DJ14" s="19"/>
      <c r="DK14" s="19"/>
      <c r="DL14" s="19"/>
      <c r="DM14" s="19"/>
      <c r="DN14" s="19"/>
      <c r="DO14" s="19"/>
      <c r="DP14" s="19"/>
      <c r="DQ14" s="19"/>
    </row>
    <row r="15" spans="1:126" s="2" customFormat="1" ht="15" customHeight="1" x14ac:dyDescent="0.25">
      <c r="A15" s="227" t="s">
        <v>106</v>
      </c>
      <c r="B15" s="231">
        <v>366</v>
      </c>
      <c r="C15" s="232">
        <v>31676</v>
      </c>
      <c r="D15" s="233">
        <v>15.219845956477659</v>
      </c>
      <c r="E15" s="231">
        <v>389</v>
      </c>
      <c r="F15" s="232">
        <v>60056</v>
      </c>
      <c r="G15" s="233">
        <v>19.684812250891547</v>
      </c>
      <c r="H15" s="231">
        <v>203</v>
      </c>
      <c r="I15" s="232">
        <v>50703</v>
      </c>
      <c r="J15" s="233">
        <v>23.596948866994616</v>
      </c>
      <c r="K15" s="231">
        <v>34</v>
      </c>
      <c r="L15" s="232">
        <v>13694</v>
      </c>
      <c r="M15" s="233">
        <v>20.811233871825657</v>
      </c>
      <c r="N15" s="231">
        <v>419</v>
      </c>
      <c r="O15" s="232">
        <v>20832</v>
      </c>
      <c r="P15" s="233">
        <v>16.982977890823715</v>
      </c>
      <c r="Q15" s="231">
        <v>1411</v>
      </c>
      <c r="R15" s="232">
        <v>176961</v>
      </c>
      <c r="S15" s="233">
        <v>19.307356851312591</v>
      </c>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c r="AZ15" s="19"/>
      <c r="BA15" s="19"/>
      <c r="BB15" s="19"/>
      <c r="BC15" s="19"/>
      <c r="BD15" s="19"/>
      <c r="BE15" s="19"/>
      <c r="BF15" s="19"/>
      <c r="BG15" s="19"/>
      <c r="BH15" s="19"/>
      <c r="BI15" s="19"/>
      <c r="BJ15" s="19"/>
      <c r="BK15" s="19"/>
      <c r="BL15" s="19"/>
      <c r="BM15" s="19"/>
      <c r="BN15" s="19"/>
      <c r="BO15" s="19"/>
      <c r="BP15" s="19"/>
      <c r="BQ15" s="19"/>
      <c r="BR15" s="19"/>
      <c r="BS15" s="19"/>
      <c r="BT15" s="19"/>
      <c r="BU15" s="19"/>
      <c r="BV15" s="19"/>
      <c r="BW15" s="19"/>
      <c r="BX15" s="19"/>
      <c r="BY15" s="19"/>
      <c r="BZ15" s="19"/>
      <c r="CA15" s="19"/>
      <c r="CB15" s="19"/>
      <c r="CC15" s="19"/>
      <c r="CD15" s="19"/>
      <c r="CE15" s="19"/>
      <c r="CF15" s="19"/>
      <c r="CG15" s="19"/>
      <c r="CH15" s="19"/>
      <c r="CI15" s="19"/>
      <c r="CJ15" s="19"/>
      <c r="CK15" s="19"/>
      <c r="CL15" s="19"/>
      <c r="CM15" s="19"/>
      <c r="CN15" s="19"/>
      <c r="CO15" s="19"/>
      <c r="CP15" s="19"/>
      <c r="CQ15" s="19"/>
      <c r="CR15" s="19"/>
      <c r="CS15" s="19"/>
      <c r="CT15" s="19"/>
      <c r="CU15" s="19"/>
      <c r="CV15" s="19"/>
      <c r="CW15" s="19"/>
      <c r="CX15" s="19"/>
      <c r="CY15" s="19"/>
      <c r="CZ15" s="19"/>
      <c r="DA15" s="19"/>
      <c r="DB15" s="19"/>
      <c r="DC15" s="19"/>
      <c r="DD15" s="19"/>
      <c r="DE15" s="19"/>
      <c r="DF15" s="19"/>
      <c r="DG15" s="19"/>
      <c r="DH15" s="19"/>
      <c r="DI15" s="19"/>
      <c r="DJ15" s="19"/>
      <c r="DK15" s="19"/>
      <c r="DL15" s="19"/>
      <c r="DM15" s="19"/>
      <c r="DN15" s="19"/>
      <c r="DO15" s="19"/>
      <c r="DP15" s="19"/>
      <c r="DQ15" s="19"/>
    </row>
    <row r="16" spans="1:126" s="2" customFormat="1" ht="15" customHeight="1" x14ac:dyDescent="0.25">
      <c r="A16" s="227" t="s">
        <v>87</v>
      </c>
      <c r="B16" s="231">
        <v>393</v>
      </c>
      <c r="C16" s="232">
        <v>31534</v>
      </c>
      <c r="D16" s="233">
        <v>15.151617072596494</v>
      </c>
      <c r="E16" s="231">
        <v>458</v>
      </c>
      <c r="F16" s="232">
        <v>54929</v>
      </c>
      <c r="G16" s="233">
        <v>18.004313509544787</v>
      </c>
      <c r="H16" s="231">
        <v>178</v>
      </c>
      <c r="I16" s="232">
        <v>44323</v>
      </c>
      <c r="J16" s="233">
        <v>20.627725472492799</v>
      </c>
      <c r="K16" s="231">
        <v>38</v>
      </c>
      <c r="L16" s="232">
        <v>14833</v>
      </c>
      <c r="M16" s="233">
        <v>22.542210604702056</v>
      </c>
      <c r="N16" s="231">
        <v>422</v>
      </c>
      <c r="O16" s="232">
        <v>18002</v>
      </c>
      <c r="P16" s="233">
        <v>14.675862518750408</v>
      </c>
      <c r="Q16" s="231">
        <v>1489</v>
      </c>
      <c r="R16" s="232">
        <v>163621</v>
      </c>
      <c r="S16" s="233">
        <v>17.851894119996029</v>
      </c>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19"/>
      <c r="BE16" s="19"/>
      <c r="BF16" s="19"/>
      <c r="BG16" s="19"/>
      <c r="BH16" s="19"/>
      <c r="BI16" s="19"/>
      <c r="BJ16" s="19"/>
      <c r="BK16" s="19"/>
      <c r="BL16" s="19"/>
      <c r="BM16" s="19"/>
      <c r="BN16" s="19"/>
      <c r="BO16" s="19"/>
      <c r="BP16" s="19"/>
      <c r="BQ16" s="19"/>
      <c r="BR16" s="19"/>
      <c r="BS16" s="19"/>
      <c r="BT16" s="19"/>
      <c r="BU16" s="19"/>
      <c r="BV16" s="19"/>
      <c r="BW16" s="19"/>
      <c r="BX16" s="19"/>
      <c r="BY16" s="19"/>
      <c r="BZ16" s="19"/>
      <c r="CA16" s="19"/>
      <c r="CB16" s="19"/>
      <c r="CC16" s="19"/>
      <c r="CD16" s="19"/>
      <c r="CE16" s="19"/>
      <c r="CF16" s="19"/>
      <c r="CG16" s="19"/>
      <c r="CH16" s="19"/>
      <c r="CI16" s="19"/>
      <c r="CJ16" s="19"/>
      <c r="CK16" s="19"/>
      <c r="CL16" s="19"/>
      <c r="CM16" s="19"/>
      <c r="CN16" s="19"/>
      <c r="CO16" s="19"/>
      <c r="CP16" s="19"/>
      <c r="CQ16" s="19"/>
      <c r="CR16" s="19"/>
      <c r="CS16" s="19"/>
      <c r="CT16" s="19"/>
      <c r="CU16" s="19"/>
      <c r="CV16" s="19"/>
      <c r="CW16" s="19"/>
      <c r="CX16" s="19"/>
      <c r="CY16" s="19"/>
      <c r="CZ16" s="19"/>
      <c r="DA16" s="19"/>
      <c r="DB16" s="19"/>
      <c r="DC16" s="19"/>
      <c r="DD16" s="19"/>
      <c r="DE16" s="19"/>
      <c r="DF16" s="19"/>
      <c r="DG16" s="19"/>
      <c r="DH16" s="19"/>
      <c r="DI16" s="19"/>
      <c r="DJ16" s="19"/>
      <c r="DK16" s="19"/>
      <c r="DL16" s="19"/>
      <c r="DM16" s="19"/>
      <c r="DN16" s="19"/>
      <c r="DO16" s="19"/>
      <c r="DP16" s="19"/>
      <c r="DQ16" s="19"/>
    </row>
    <row r="17" spans="1:126" s="2" customFormat="1" ht="15" customHeight="1" x14ac:dyDescent="0.25">
      <c r="A17" s="227" t="s">
        <v>10</v>
      </c>
      <c r="B17" s="231">
        <v>178</v>
      </c>
      <c r="C17" s="232">
        <v>14460</v>
      </c>
      <c r="D17" s="233">
        <v>6.9478145135328626</v>
      </c>
      <c r="E17" s="231">
        <v>206</v>
      </c>
      <c r="F17" s="232">
        <v>27206</v>
      </c>
      <c r="G17" s="233">
        <v>8.91742710299979</v>
      </c>
      <c r="H17" s="231">
        <v>133</v>
      </c>
      <c r="I17" s="232">
        <v>29970</v>
      </c>
      <c r="J17" s="233">
        <v>13.947903625896469</v>
      </c>
      <c r="K17" s="231">
        <v>29</v>
      </c>
      <c r="L17" s="232">
        <v>9001</v>
      </c>
      <c r="M17" s="233">
        <v>13.679123417577241</v>
      </c>
      <c r="N17" s="231">
        <v>98</v>
      </c>
      <c r="O17" s="232">
        <v>4943</v>
      </c>
      <c r="P17" s="233">
        <v>4.0297071675471203</v>
      </c>
      <c r="Q17" s="231">
        <v>644</v>
      </c>
      <c r="R17" s="232">
        <v>85580</v>
      </c>
      <c r="S17" s="233">
        <v>9.3372189314896019</v>
      </c>
      <c r="T17" s="19"/>
      <c r="U17" s="19"/>
      <c r="V17" s="19"/>
      <c r="W17" s="19"/>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19"/>
      <c r="AV17" s="19"/>
      <c r="AW17" s="19"/>
      <c r="AX17" s="19"/>
      <c r="AY17" s="19"/>
      <c r="AZ17" s="19"/>
      <c r="BA17" s="19"/>
      <c r="BB17" s="19"/>
      <c r="BC17" s="19"/>
      <c r="BD17" s="19"/>
      <c r="BE17" s="19"/>
      <c r="BF17" s="19"/>
      <c r="BG17" s="19"/>
      <c r="BH17" s="19"/>
      <c r="BI17" s="19"/>
      <c r="BJ17" s="19"/>
      <c r="BK17" s="19"/>
      <c r="BL17" s="19"/>
      <c r="BM17" s="19"/>
      <c r="BN17" s="19"/>
      <c r="BO17" s="19"/>
      <c r="BP17" s="19"/>
      <c r="BQ17" s="19"/>
      <c r="BR17" s="19"/>
      <c r="BS17" s="19"/>
      <c r="BT17" s="19"/>
      <c r="BU17" s="19"/>
      <c r="BV17" s="19"/>
      <c r="BW17" s="19"/>
      <c r="BX17" s="19"/>
      <c r="BY17" s="19"/>
      <c r="BZ17" s="19"/>
      <c r="CA17" s="19"/>
      <c r="CB17" s="19"/>
      <c r="CC17" s="19"/>
      <c r="CD17" s="19"/>
      <c r="CE17" s="19"/>
      <c r="CF17" s="19"/>
      <c r="CG17" s="19"/>
      <c r="CH17" s="19"/>
      <c r="CI17" s="19"/>
      <c r="CJ17" s="19"/>
      <c r="CK17" s="19"/>
      <c r="CL17" s="19"/>
      <c r="CM17" s="19"/>
      <c r="CN17" s="19"/>
      <c r="CO17" s="19"/>
      <c r="CP17" s="19"/>
      <c r="CQ17" s="19"/>
      <c r="CR17" s="19"/>
      <c r="CS17" s="19"/>
      <c r="CT17" s="19"/>
      <c r="CU17" s="19"/>
      <c r="CV17" s="19"/>
      <c r="CW17" s="19"/>
      <c r="CX17" s="19"/>
      <c r="CY17" s="19"/>
      <c r="CZ17" s="19"/>
      <c r="DA17" s="19"/>
      <c r="DB17" s="19"/>
      <c r="DC17" s="19"/>
      <c r="DD17" s="19"/>
      <c r="DE17" s="19"/>
      <c r="DF17" s="19"/>
      <c r="DG17" s="19"/>
      <c r="DH17" s="19"/>
      <c r="DI17" s="19"/>
      <c r="DJ17" s="19"/>
      <c r="DK17" s="19"/>
      <c r="DL17" s="19"/>
      <c r="DM17" s="19"/>
      <c r="DN17" s="19"/>
      <c r="DO17" s="19"/>
      <c r="DP17" s="19"/>
      <c r="DQ17" s="19"/>
    </row>
    <row r="18" spans="1:126" s="2" customFormat="1" ht="15" customHeight="1" x14ac:dyDescent="0.25">
      <c r="A18" s="227" t="s">
        <v>88</v>
      </c>
      <c r="B18" s="234">
        <v>217</v>
      </c>
      <c r="C18" s="235">
        <v>20065</v>
      </c>
      <c r="D18" s="236">
        <v>9.6409334864479188</v>
      </c>
      <c r="E18" s="234">
        <v>243</v>
      </c>
      <c r="F18" s="235">
        <v>31725</v>
      </c>
      <c r="G18" s="236">
        <v>10.398639081183134</v>
      </c>
      <c r="H18" s="234">
        <v>117</v>
      </c>
      <c r="I18" s="235">
        <v>25063</v>
      </c>
      <c r="J18" s="236">
        <v>11.664207827021794</v>
      </c>
      <c r="K18" s="234">
        <v>16</v>
      </c>
      <c r="L18" s="235">
        <v>8576</v>
      </c>
      <c r="M18" s="236">
        <v>13.033236576951717</v>
      </c>
      <c r="N18" s="234">
        <v>145</v>
      </c>
      <c r="O18" s="235">
        <v>9432</v>
      </c>
      <c r="P18" s="236">
        <v>7.6892975934259438</v>
      </c>
      <c r="Q18" s="234">
        <v>738</v>
      </c>
      <c r="R18" s="235">
        <v>94861</v>
      </c>
      <c r="S18" s="236">
        <v>10.349823849731656</v>
      </c>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c r="AV18" s="19"/>
      <c r="AW18" s="19"/>
      <c r="AX18" s="19"/>
      <c r="AY18" s="19"/>
      <c r="AZ18" s="19"/>
      <c r="BA18" s="19"/>
      <c r="BB18" s="19"/>
      <c r="BC18" s="19"/>
      <c r="BD18" s="19"/>
      <c r="BE18" s="19"/>
      <c r="BF18" s="19"/>
      <c r="BG18" s="19"/>
      <c r="BH18" s="19"/>
      <c r="BI18" s="19"/>
      <c r="BJ18" s="19"/>
      <c r="BK18" s="19"/>
      <c r="BL18" s="19"/>
      <c r="BM18" s="19"/>
      <c r="BN18" s="19"/>
      <c r="BO18" s="19"/>
      <c r="BP18" s="19"/>
      <c r="BQ18" s="19"/>
      <c r="BR18" s="19"/>
      <c r="BS18" s="19"/>
      <c r="BT18" s="19"/>
      <c r="BU18" s="19"/>
      <c r="BV18" s="19"/>
      <c r="BW18" s="19"/>
      <c r="BX18" s="19"/>
      <c r="BY18" s="19"/>
      <c r="BZ18" s="19"/>
      <c r="CA18" s="19"/>
      <c r="CB18" s="19"/>
      <c r="CC18" s="19"/>
      <c r="CD18" s="19"/>
      <c r="CE18" s="19"/>
      <c r="CF18" s="19"/>
      <c r="CG18" s="19"/>
      <c r="CH18" s="19"/>
      <c r="CI18" s="19"/>
      <c r="CJ18" s="19"/>
      <c r="CK18" s="19"/>
      <c r="CL18" s="19"/>
      <c r="CM18" s="19"/>
      <c r="CN18" s="19"/>
      <c r="CO18" s="19"/>
      <c r="CP18" s="19"/>
      <c r="CQ18" s="19"/>
      <c r="CR18" s="19"/>
      <c r="CS18" s="19"/>
      <c r="CT18" s="19"/>
      <c r="CU18" s="19"/>
      <c r="CV18" s="19"/>
      <c r="CW18" s="19"/>
      <c r="CX18" s="19"/>
      <c r="CY18" s="19"/>
      <c r="CZ18" s="19"/>
      <c r="DA18" s="19"/>
      <c r="DB18" s="19"/>
      <c r="DC18" s="19"/>
      <c r="DD18" s="19"/>
      <c r="DE18" s="19"/>
      <c r="DF18" s="19"/>
      <c r="DG18" s="19"/>
      <c r="DH18" s="19"/>
      <c r="DI18" s="19"/>
      <c r="DJ18" s="19"/>
      <c r="DK18" s="19"/>
      <c r="DL18" s="19"/>
      <c r="DM18" s="19"/>
      <c r="DN18" s="19"/>
      <c r="DO18" s="19"/>
      <c r="DP18" s="19"/>
      <c r="DQ18" s="19"/>
    </row>
    <row r="19" spans="1:126" s="223" customFormat="1" ht="18" customHeight="1" x14ac:dyDescent="0.2">
      <c r="A19" s="237" t="s">
        <v>11</v>
      </c>
      <c r="B19" s="238">
        <v>2421</v>
      </c>
      <c r="C19" s="239">
        <v>208123</v>
      </c>
      <c r="D19" s="240">
        <v>100</v>
      </c>
      <c r="E19" s="238">
        <v>2383</v>
      </c>
      <c r="F19" s="239">
        <v>305088</v>
      </c>
      <c r="G19" s="240">
        <v>100</v>
      </c>
      <c r="H19" s="238">
        <v>973</v>
      </c>
      <c r="I19" s="239">
        <v>214871</v>
      </c>
      <c r="J19" s="240">
        <v>100</v>
      </c>
      <c r="K19" s="238">
        <v>190</v>
      </c>
      <c r="L19" s="239">
        <v>65801</v>
      </c>
      <c r="M19" s="240">
        <v>100</v>
      </c>
      <c r="N19" s="238">
        <v>2491</v>
      </c>
      <c r="O19" s="239">
        <v>122664</v>
      </c>
      <c r="P19" s="240">
        <v>100</v>
      </c>
      <c r="Q19" s="238">
        <v>8458</v>
      </c>
      <c r="R19" s="239">
        <v>916547</v>
      </c>
      <c r="S19" s="240">
        <v>100</v>
      </c>
      <c r="T19" s="222"/>
      <c r="U19" s="222"/>
      <c r="V19" s="222"/>
      <c r="W19" s="222"/>
      <c r="X19" s="222"/>
      <c r="Y19" s="222"/>
      <c r="Z19" s="222"/>
      <c r="AA19" s="222"/>
      <c r="AB19" s="222"/>
      <c r="AC19" s="222"/>
      <c r="AD19" s="222"/>
      <c r="AE19" s="222"/>
      <c r="AF19" s="222"/>
      <c r="AG19" s="222"/>
      <c r="AH19" s="222"/>
      <c r="AI19" s="222"/>
      <c r="AJ19" s="222"/>
      <c r="AK19" s="222"/>
      <c r="AL19" s="222"/>
      <c r="AM19" s="222"/>
      <c r="AN19" s="222"/>
      <c r="AO19" s="222"/>
      <c r="AP19" s="222"/>
      <c r="AQ19" s="222"/>
      <c r="AR19" s="222"/>
      <c r="AS19" s="222"/>
      <c r="AT19" s="222"/>
      <c r="AU19" s="222"/>
      <c r="AV19" s="222"/>
      <c r="AW19" s="222"/>
      <c r="AX19" s="222"/>
      <c r="AY19" s="222"/>
      <c r="AZ19" s="222"/>
      <c r="BA19" s="222"/>
      <c r="BB19" s="222"/>
      <c r="BC19" s="222"/>
      <c r="BD19" s="222"/>
      <c r="BE19" s="222"/>
      <c r="BF19" s="222"/>
      <c r="BG19" s="222"/>
      <c r="BH19" s="222"/>
      <c r="BI19" s="222"/>
      <c r="BJ19" s="222"/>
      <c r="BK19" s="222"/>
      <c r="BL19" s="222"/>
      <c r="BM19" s="222"/>
      <c r="BN19" s="222"/>
      <c r="BO19" s="222"/>
      <c r="BP19" s="222"/>
      <c r="BQ19" s="222"/>
      <c r="BR19" s="222"/>
      <c r="BS19" s="222"/>
      <c r="BT19" s="222"/>
      <c r="BU19" s="222"/>
      <c r="BV19" s="222"/>
      <c r="BW19" s="222"/>
      <c r="BX19" s="222"/>
      <c r="BY19" s="222"/>
      <c r="BZ19" s="222"/>
      <c r="CA19" s="222"/>
      <c r="CB19" s="222"/>
      <c r="CC19" s="222"/>
      <c r="CD19" s="222"/>
      <c r="CE19" s="222"/>
      <c r="CF19" s="222"/>
      <c r="CG19" s="222"/>
      <c r="CH19" s="222"/>
      <c r="CI19" s="222"/>
      <c r="CJ19" s="222"/>
      <c r="CK19" s="222"/>
      <c r="CL19" s="222"/>
      <c r="CM19" s="222"/>
      <c r="CN19" s="222"/>
      <c r="CO19" s="222"/>
      <c r="CP19" s="222"/>
      <c r="CQ19" s="222"/>
      <c r="CR19" s="222"/>
      <c r="CS19" s="222"/>
      <c r="CT19" s="222"/>
      <c r="CU19" s="222"/>
      <c r="CV19" s="222"/>
      <c r="CW19" s="222"/>
      <c r="CX19" s="222"/>
      <c r="CY19" s="222"/>
      <c r="CZ19" s="222"/>
      <c r="DA19" s="222"/>
      <c r="DB19" s="222"/>
      <c r="DC19" s="222"/>
      <c r="DD19" s="222"/>
      <c r="DE19" s="222"/>
      <c r="DF19" s="222"/>
      <c r="DG19" s="222"/>
      <c r="DH19" s="222"/>
      <c r="DI19" s="222"/>
      <c r="DJ19" s="222"/>
      <c r="DK19" s="222"/>
      <c r="DL19" s="222"/>
      <c r="DM19" s="222"/>
      <c r="DN19" s="222"/>
      <c r="DO19" s="222"/>
      <c r="DP19" s="222"/>
      <c r="DQ19" s="222"/>
    </row>
    <row r="20" spans="1:126" s="118" customFormat="1" ht="15" customHeight="1" x14ac:dyDescent="0.2">
      <c r="B20" s="352"/>
      <c r="C20" s="352"/>
      <c r="D20" s="352"/>
      <c r="E20" s="352"/>
      <c r="F20" s="353"/>
      <c r="G20" s="353"/>
      <c r="H20" s="354"/>
      <c r="I20" s="352"/>
      <c r="J20" s="352"/>
      <c r="K20" s="352"/>
      <c r="L20" s="352"/>
      <c r="M20" s="352"/>
      <c r="N20" s="352"/>
      <c r="O20" s="352"/>
      <c r="P20" s="352"/>
      <c r="Q20" s="352"/>
      <c r="R20" s="353"/>
      <c r="S20" s="353"/>
      <c r="T20" s="354"/>
      <c r="U20" s="355"/>
      <c r="V20" s="356"/>
      <c r="W20" s="356"/>
      <c r="X20" s="356"/>
      <c r="Y20" s="356"/>
      <c r="Z20" s="356"/>
      <c r="AA20" s="356"/>
      <c r="AB20" s="356"/>
      <c r="AC20" s="356"/>
      <c r="AD20" s="356"/>
      <c r="AE20" s="356"/>
      <c r="AF20" s="356"/>
      <c r="AG20" s="356"/>
      <c r="AH20" s="356"/>
      <c r="AI20" s="356"/>
      <c r="AJ20" s="356"/>
      <c r="AK20" s="356"/>
      <c r="AL20" s="356"/>
      <c r="AM20" s="356"/>
      <c r="AN20" s="356"/>
      <c r="AO20" s="356"/>
      <c r="AP20" s="356"/>
      <c r="AQ20" s="356"/>
      <c r="AR20" s="356"/>
      <c r="AS20" s="356"/>
      <c r="AT20" s="356"/>
      <c r="AU20" s="356"/>
      <c r="AV20" s="356"/>
      <c r="AW20" s="356"/>
      <c r="AX20" s="356"/>
      <c r="AY20" s="356"/>
      <c r="AZ20" s="356"/>
      <c r="BA20" s="356"/>
      <c r="BB20" s="356"/>
      <c r="BC20" s="356"/>
      <c r="BD20" s="356"/>
      <c r="BE20" s="356"/>
      <c r="BF20" s="356"/>
      <c r="BG20" s="356"/>
      <c r="BH20" s="356"/>
      <c r="BI20" s="356"/>
      <c r="BJ20" s="356"/>
      <c r="BK20" s="356"/>
      <c r="BL20" s="356"/>
      <c r="BM20" s="356"/>
      <c r="BN20" s="356"/>
      <c r="BO20" s="356"/>
      <c r="BP20" s="356"/>
      <c r="BQ20" s="356"/>
      <c r="BR20" s="356"/>
      <c r="BS20" s="356"/>
      <c r="BT20" s="356"/>
      <c r="BU20" s="356"/>
      <c r="BV20" s="356"/>
      <c r="BW20" s="356"/>
      <c r="BX20" s="356"/>
      <c r="BY20" s="356"/>
      <c r="BZ20" s="356"/>
      <c r="CA20" s="356"/>
      <c r="CB20" s="356"/>
      <c r="CC20" s="356"/>
      <c r="CD20" s="356"/>
      <c r="CE20" s="356"/>
      <c r="CF20" s="356"/>
      <c r="CG20" s="356"/>
      <c r="CH20" s="356"/>
      <c r="CI20" s="356"/>
      <c r="CJ20" s="356"/>
      <c r="CK20" s="356"/>
      <c r="CL20" s="356"/>
      <c r="CM20" s="356"/>
      <c r="CN20" s="356"/>
      <c r="CO20" s="356"/>
      <c r="CP20" s="356"/>
      <c r="CQ20" s="356"/>
      <c r="CR20" s="356"/>
      <c r="CS20" s="356"/>
      <c r="CT20" s="356"/>
      <c r="CU20" s="356"/>
      <c r="CV20" s="356"/>
      <c r="CW20" s="356"/>
      <c r="CX20" s="356"/>
      <c r="CY20" s="356"/>
      <c r="CZ20" s="356"/>
      <c r="DA20" s="356"/>
      <c r="DB20" s="356"/>
      <c r="DC20" s="356"/>
      <c r="DD20" s="356"/>
      <c r="DE20" s="356"/>
      <c r="DF20" s="356"/>
      <c r="DG20" s="356"/>
      <c r="DH20" s="356"/>
      <c r="DI20" s="356"/>
      <c r="DJ20" s="356"/>
      <c r="DK20" s="356"/>
      <c r="DL20" s="356"/>
      <c r="DM20" s="356"/>
      <c r="DN20" s="356"/>
      <c r="DO20" s="356"/>
      <c r="DP20" s="356"/>
      <c r="DQ20" s="356"/>
      <c r="DR20" s="356"/>
      <c r="DS20" s="356"/>
      <c r="DT20" s="356"/>
      <c r="DU20" s="356"/>
      <c r="DV20" s="356"/>
    </row>
    <row r="21" spans="1:126" s="118" customFormat="1" ht="15" customHeight="1" x14ac:dyDescent="0.2">
      <c r="A21" s="357" t="s">
        <v>119</v>
      </c>
      <c r="B21" s="358"/>
      <c r="C21" s="358"/>
      <c r="D21" s="185"/>
      <c r="E21" s="185"/>
      <c r="F21" s="359"/>
      <c r="G21" s="359"/>
      <c r="H21" s="360"/>
      <c r="I21" s="185"/>
      <c r="J21" s="185"/>
      <c r="K21" s="185"/>
      <c r="L21" s="185"/>
      <c r="M21" s="185"/>
      <c r="N21" s="185"/>
      <c r="O21" s="185"/>
      <c r="P21" s="185"/>
      <c r="Q21" s="185"/>
      <c r="R21" s="359"/>
      <c r="S21" s="359"/>
      <c r="T21" s="360"/>
      <c r="U21" s="185"/>
      <c r="V21" s="356"/>
      <c r="W21" s="356"/>
      <c r="X21" s="356"/>
      <c r="Y21" s="356"/>
      <c r="Z21" s="356"/>
      <c r="AA21" s="356"/>
      <c r="AB21" s="356"/>
      <c r="AC21" s="356"/>
      <c r="AD21" s="356"/>
      <c r="AE21" s="356"/>
      <c r="AF21" s="356"/>
      <c r="AG21" s="356"/>
      <c r="AH21" s="356"/>
      <c r="AI21" s="356"/>
      <c r="AJ21" s="356"/>
      <c r="AK21" s="356"/>
      <c r="AL21" s="356"/>
      <c r="AM21" s="356"/>
      <c r="AN21" s="356"/>
      <c r="AO21" s="356"/>
      <c r="AP21" s="356"/>
      <c r="AQ21" s="356"/>
      <c r="AR21" s="356"/>
      <c r="AS21" s="356"/>
      <c r="AT21" s="356"/>
      <c r="AU21" s="356"/>
      <c r="AV21" s="356"/>
      <c r="AW21" s="356"/>
      <c r="AX21" s="356"/>
      <c r="AY21" s="356"/>
      <c r="AZ21" s="356"/>
      <c r="BA21" s="356"/>
      <c r="BB21" s="356"/>
      <c r="BC21" s="356"/>
      <c r="BD21" s="356"/>
      <c r="BE21" s="356"/>
      <c r="BF21" s="356"/>
      <c r="BG21" s="356"/>
      <c r="BH21" s="356"/>
      <c r="BI21" s="356"/>
      <c r="BJ21" s="356"/>
      <c r="BK21" s="356"/>
      <c r="BL21" s="356"/>
      <c r="BM21" s="356"/>
      <c r="BN21" s="356"/>
      <c r="BO21" s="356"/>
      <c r="BP21" s="356"/>
      <c r="BQ21" s="356"/>
      <c r="BR21" s="356"/>
      <c r="BS21" s="356"/>
      <c r="BT21" s="356"/>
      <c r="BU21" s="356"/>
      <c r="BV21" s="356"/>
      <c r="BW21" s="356"/>
      <c r="BX21" s="356"/>
      <c r="BY21" s="356"/>
      <c r="BZ21" s="356"/>
      <c r="CA21" s="356"/>
      <c r="CB21" s="356"/>
      <c r="CC21" s="356"/>
      <c r="CD21" s="356"/>
      <c r="CE21" s="356"/>
      <c r="CF21" s="356"/>
      <c r="CG21" s="356"/>
      <c r="CH21" s="356"/>
      <c r="CI21" s="356"/>
      <c r="CJ21" s="356"/>
      <c r="CK21" s="356"/>
      <c r="CL21" s="356"/>
      <c r="CM21" s="356"/>
      <c r="CN21" s="356"/>
      <c r="CO21" s="356"/>
      <c r="CP21" s="356"/>
      <c r="CQ21" s="356"/>
      <c r="CR21" s="356"/>
      <c r="CS21" s="356"/>
      <c r="CT21" s="356"/>
      <c r="CU21" s="356"/>
      <c r="CV21" s="356"/>
      <c r="CW21" s="356"/>
      <c r="CX21" s="356"/>
      <c r="CY21" s="356"/>
      <c r="CZ21" s="356"/>
      <c r="DA21" s="356"/>
      <c r="DB21" s="356"/>
      <c r="DC21" s="356"/>
      <c r="DD21" s="356"/>
      <c r="DE21" s="356"/>
      <c r="DF21" s="356"/>
      <c r="DG21" s="356"/>
      <c r="DH21" s="356"/>
      <c r="DI21" s="356"/>
      <c r="DJ21" s="356"/>
      <c r="DK21" s="356"/>
      <c r="DL21" s="356"/>
      <c r="DM21" s="356"/>
      <c r="DN21" s="356"/>
      <c r="DO21" s="356"/>
      <c r="DP21" s="356"/>
      <c r="DQ21" s="356"/>
      <c r="DR21" s="356"/>
      <c r="DS21" s="356"/>
      <c r="DT21" s="356"/>
      <c r="DU21" s="356"/>
      <c r="DV21" s="356"/>
    </row>
    <row r="22" spans="1:126" s="118" customFormat="1" ht="15" customHeight="1" x14ac:dyDescent="0.2">
      <c r="A22" s="361" t="s">
        <v>62</v>
      </c>
      <c r="B22" s="185"/>
      <c r="C22" s="185"/>
      <c r="D22" s="185"/>
      <c r="E22" s="185"/>
      <c r="F22" s="359"/>
      <c r="G22" s="359"/>
      <c r="H22" s="360"/>
      <c r="I22" s="185"/>
      <c r="J22" s="185"/>
      <c r="K22" s="185"/>
      <c r="L22" s="185"/>
      <c r="M22" s="185"/>
      <c r="N22" s="185"/>
      <c r="O22" s="185"/>
      <c r="P22" s="185"/>
      <c r="Q22" s="185"/>
      <c r="R22" s="359"/>
      <c r="S22" s="359"/>
      <c r="T22" s="360"/>
      <c r="U22" s="185"/>
      <c r="V22" s="356"/>
      <c r="W22" s="356"/>
      <c r="X22" s="356"/>
      <c r="Y22" s="356"/>
      <c r="Z22" s="356"/>
      <c r="AA22" s="356"/>
      <c r="AB22" s="356"/>
      <c r="AC22" s="356"/>
      <c r="AD22" s="356"/>
      <c r="AE22" s="356"/>
      <c r="AF22" s="356"/>
      <c r="AG22" s="356"/>
      <c r="AH22" s="356"/>
      <c r="AI22" s="356"/>
      <c r="AJ22" s="356"/>
      <c r="AK22" s="356"/>
      <c r="AL22" s="356"/>
      <c r="AM22" s="356"/>
      <c r="AN22" s="356"/>
      <c r="AO22" s="356"/>
      <c r="AP22" s="356"/>
      <c r="AQ22" s="356"/>
      <c r="AR22" s="356"/>
      <c r="AS22" s="356"/>
      <c r="AT22" s="356"/>
      <c r="AU22" s="356"/>
      <c r="AV22" s="356"/>
      <c r="AW22" s="356"/>
      <c r="AX22" s="356"/>
      <c r="AY22" s="356"/>
      <c r="AZ22" s="356"/>
      <c r="BA22" s="356"/>
      <c r="BB22" s="356"/>
      <c r="BC22" s="356"/>
      <c r="BD22" s="356"/>
      <c r="BE22" s="356"/>
      <c r="BF22" s="356"/>
      <c r="BG22" s="356"/>
      <c r="BH22" s="356"/>
      <c r="BI22" s="356"/>
      <c r="BJ22" s="356"/>
      <c r="BK22" s="356"/>
      <c r="BL22" s="356"/>
      <c r="BM22" s="356"/>
      <c r="BN22" s="356"/>
      <c r="BO22" s="356"/>
      <c r="BP22" s="356"/>
      <c r="BQ22" s="356"/>
      <c r="BR22" s="356"/>
      <c r="BS22" s="356"/>
      <c r="BT22" s="356"/>
      <c r="BU22" s="356"/>
      <c r="BV22" s="356"/>
      <c r="BW22" s="356"/>
      <c r="BX22" s="356"/>
      <c r="BY22" s="356"/>
      <c r="BZ22" s="356"/>
      <c r="CA22" s="356"/>
      <c r="CB22" s="356"/>
      <c r="CC22" s="356"/>
      <c r="CD22" s="356"/>
      <c r="CE22" s="356"/>
      <c r="CF22" s="356"/>
      <c r="CG22" s="356"/>
      <c r="CH22" s="356"/>
      <c r="CI22" s="356"/>
      <c r="CJ22" s="356"/>
      <c r="CK22" s="356"/>
      <c r="CL22" s="356"/>
      <c r="CM22" s="356"/>
      <c r="CN22" s="356"/>
      <c r="CO22" s="356"/>
      <c r="CP22" s="356"/>
      <c r="CQ22" s="356"/>
      <c r="CR22" s="356"/>
      <c r="CS22" s="356"/>
      <c r="CT22" s="356"/>
      <c r="CU22" s="356"/>
      <c r="CV22" s="356"/>
      <c r="CW22" s="356"/>
      <c r="CX22" s="356"/>
      <c r="CY22" s="356"/>
      <c r="CZ22" s="356"/>
      <c r="DA22" s="356"/>
      <c r="DB22" s="356"/>
      <c r="DC22" s="356"/>
      <c r="DD22" s="356"/>
      <c r="DE22" s="356"/>
      <c r="DF22" s="356"/>
      <c r="DG22" s="356"/>
      <c r="DH22" s="356"/>
      <c r="DI22" s="356"/>
      <c r="DJ22" s="356"/>
      <c r="DK22" s="356"/>
      <c r="DL22" s="356"/>
      <c r="DM22" s="356"/>
      <c r="DN22" s="356"/>
      <c r="DO22" s="356"/>
      <c r="DP22" s="356"/>
      <c r="DQ22" s="356"/>
      <c r="DR22" s="356"/>
      <c r="DS22" s="356"/>
      <c r="DT22" s="356"/>
      <c r="DU22" s="356"/>
      <c r="DV22" s="356"/>
    </row>
    <row r="23" spans="1:126" s="345" customFormat="1" ht="47.25" customHeight="1" x14ac:dyDescent="0.2">
      <c r="A23" s="347" t="s">
        <v>163</v>
      </c>
      <c r="B23" s="346"/>
      <c r="C23" s="346"/>
      <c r="D23" s="346"/>
      <c r="E23" s="346"/>
      <c r="F23" s="346"/>
      <c r="G23" s="346"/>
      <c r="H23" s="346"/>
      <c r="I23" s="346"/>
      <c r="J23" s="346"/>
      <c r="K23" s="346"/>
      <c r="L23" s="346"/>
      <c r="M23" s="346"/>
      <c r="N23" s="346"/>
      <c r="O23" s="346"/>
      <c r="P23" s="346"/>
      <c r="Q23" s="346"/>
      <c r="R23" s="346"/>
      <c r="S23" s="346"/>
      <c r="T23" s="346"/>
      <c r="U23" s="346"/>
      <c r="V23" s="346"/>
      <c r="W23" s="346"/>
      <c r="X23" s="346"/>
      <c r="Y23" s="346"/>
      <c r="Z23" s="346"/>
      <c r="AA23" s="346"/>
      <c r="AB23" s="346"/>
      <c r="AC23" s="346"/>
      <c r="AD23" s="346"/>
      <c r="AE23" s="346"/>
      <c r="AF23" s="346"/>
      <c r="AG23" s="346"/>
      <c r="AH23" s="346"/>
      <c r="AI23" s="346"/>
      <c r="AJ23" s="346"/>
      <c r="AK23" s="346"/>
      <c r="AL23" s="346"/>
      <c r="AM23" s="346"/>
      <c r="AN23" s="346"/>
      <c r="AO23" s="346"/>
      <c r="AP23" s="346"/>
    </row>
    <row r="24" spans="1:126" s="191" customFormat="1" ht="9.9499999999999993" customHeight="1" x14ac:dyDescent="0.2">
      <c r="A24" s="348"/>
      <c r="B24" s="192"/>
      <c r="C24" s="192"/>
      <c r="D24" s="192"/>
      <c r="E24" s="192"/>
      <c r="F24" s="349"/>
      <c r="G24" s="349"/>
      <c r="H24" s="350"/>
      <c r="I24" s="192"/>
      <c r="J24" s="192"/>
      <c r="K24" s="192"/>
      <c r="L24" s="192"/>
      <c r="M24" s="192"/>
      <c r="N24" s="192"/>
      <c r="O24" s="192"/>
      <c r="P24" s="192"/>
      <c r="Q24" s="192"/>
      <c r="R24" s="349"/>
      <c r="S24" s="349"/>
      <c r="T24" s="350"/>
      <c r="U24" s="192"/>
      <c r="V24" s="351"/>
      <c r="W24" s="351"/>
      <c r="X24" s="351"/>
      <c r="Y24" s="351"/>
      <c r="Z24" s="351"/>
      <c r="AA24" s="351"/>
      <c r="AB24" s="351"/>
      <c r="AC24" s="351"/>
      <c r="AD24" s="351"/>
      <c r="AE24" s="351"/>
      <c r="AF24" s="351"/>
      <c r="AG24" s="351"/>
      <c r="AH24" s="351"/>
      <c r="AI24" s="351"/>
      <c r="AJ24" s="351"/>
      <c r="AK24" s="351"/>
      <c r="AL24" s="351"/>
      <c r="AM24" s="351"/>
      <c r="AN24" s="351"/>
      <c r="AO24" s="351"/>
      <c r="AP24" s="351"/>
      <c r="AQ24" s="351"/>
      <c r="AR24" s="351"/>
      <c r="AS24" s="351"/>
      <c r="AT24" s="351"/>
      <c r="AU24" s="351"/>
      <c r="AV24" s="351"/>
      <c r="AW24" s="351"/>
      <c r="AX24" s="351"/>
      <c r="AY24" s="351"/>
      <c r="AZ24" s="351"/>
      <c r="BA24" s="351"/>
      <c r="BB24" s="351"/>
      <c r="BC24" s="351"/>
      <c r="BD24" s="351"/>
      <c r="BE24" s="351"/>
      <c r="BF24" s="351"/>
      <c r="BG24" s="351"/>
      <c r="BH24" s="351"/>
      <c r="BI24" s="351"/>
      <c r="BJ24" s="351"/>
      <c r="BK24" s="351"/>
      <c r="BL24" s="351"/>
      <c r="BM24" s="351"/>
      <c r="BN24" s="351"/>
      <c r="BO24" s="351"/>
      <c r="BP24" s="351"/>
      <c r="BQ24" s="351"/>
      <c r="BR24" s="351"/>
      <c r="BS24" s="351"/>
      <c r="BT24" s="351"/>
      <c r="BU24" s="351"/>
      <c r="BV24" s="351"/>
      <c r="BW24" s="351"/>
      <c r="BX24" s="351"/>
      <c r="BY24" s="351"/>
      <c r="BZ24" s="351"/>
      <c r="CA24" s="351"/>
      <c r="CB24" s="351"/>
      <c r="CC24" s="351"/>
      <c r="CD24" s="351"/>
      <c r="CE24" s="351"/>
      <c r="CF24" s="351"/>
      <c r="CG24" s="351"/>
      <c r="CH24" s="351"/>
      <c r="CI24" s="351"/>
      <c r="CJ24" s="351"/>
      <c r="CK24" s="351"/>
      <c r="CL24" s="351"/>
      <c r="CM24" s="351"/>
      <c r="CN24" s="351"/>
      <c r="CO24" s="351"/>
      <c r="CP24" s="351"/>
      <c r="CQ24" s="351"/>
      <c r="CR24" s="351"/>
      <c r="CS24" s="351"/>
      <c r="CT24" s="351"/>
      <c r="CU24" s="351"/>
      <c r="CV24" s="351"/>
      <c r="CW24" s="351"/>
      <c r="CX24" s="351"/>
      <c r="CY24" s="351"/>
      <c r="CZ24" s="351"/>
      <c r="DA24" s="351"/>
      <c r="DB24" s="351"/>
      <c r="DC24" s="351"/>
      <c r="DD24" s="351"/>
      <c r="DE24" s="351"/>
      <c r="DF24" s="351"/>
      <c r="DG24" s="351"/>
      <c r="DH24" s="351"/>
      <c r="DI24" s="351"/>
      <c r="DJ24" s="351"/>
      <c r="DK24" s="351"/>
      <c r="DL24" s="351"/>
      <c r="DM24" s="351"/>
      <c r="DN24" s="351"/>
      <c r="DO24" s="351"/>
      <c r="DP24" s="351"/>
      <c r="DQ24" s="351"/>
      <c r="DR24" s="351"/>
      <c r="DS24" s="351"/>
      <c r="DT24" s="351"/>
      <c r="DU24" s="351"/>
      <c r="DV24" s="351"/>
    </row>
    <row r="25" spans="1:126" s="223" customFormat="1" ht="18" customHeight="1" x14ac:dyDescent="0.2">
      <c r="A25" s="408" t="s">
        <v>13</v>
      </c>
      <c r="B25" s="403" t="s">
        <v>65</v>
      </c>
      <c r="C25" s="395"/>
      <c r="D25" s="397"/>
      <c r="E25" s="403" t="s">
        <v>5</v>
      </c>
      <c r="F25" s="395"/>
      <c r="G25" s="397"/>
      <c r="H25" s="403" t="s">
        <v>15</v>
      </c>
      <c r="I25" s="395"/>
      <c r="J25" s="397"/>
      <c r="K25" s="403" t="s">
        <v>44</v>
      </c>
      <c r="L25" s="395"/>
      <c r="M25" s="397"/>
      <c r="N25" s="403" t="s">
        <v>107</v>
      </c>
      <c r="O25" s="395"/>
      <c r="P25" s="397"/>
      <c r="Q25" s="403" t="s">
        <v>11</v>
      </c>
      <c r="R25" s="395"/>
      <c r="S25" s="397"/>
      <c r="T25" s="222"/>
      <c r="U25" s="222"/>
      <c r="V25" s="222"/>
      <c r="W25" s="222"/>
      <c r="X25" s="222"/>
      <c r="Y25" s="222"/>
      <c r="Z25" s="222"/>
      <c r="AA25" s="222"/>
      <c r="AB25" s="222"/>
      <c r="AC25" s="222"/>
      <c r="AD25" s="222"/>
      <c r="AE25" s="222"/>
      <c r="AF25" s="222"/>
      <c r="AG25" s="222"/>
      <c r="AH25" s="222"/>
      <c r="AI25" s="222"/>
      <c r="AJ25" s="222"/>
      <c r="AK25" s="222"/>
      <c r="AL25" s="222"/>
      <c r="AM25" s="222"/>
      <c r="AN25" s="222"/>
      <c r="AO25" s="222"/>
      <c r="AP25" s="222"/>
      <c r="AQ25" s="222"/>
      <c r="AR25" s="222"/>
      <c r="AS25" s="222"/>
      <c r="AT25" s="222"/>
      <c r="AU25" s="222"/>
      <c r="AV25" s="222"/>
      <c r="AW25" s="222"/>
      <c r="AX25" s="222"/>
      <c r="AY25" s="222"/>
      <c r="AZ25" s="222"/>
      <c r="BA25" s="222"/>
      <c r="BB25" s="222"/>
      <c r="BC25" s="222"/>
      <c r="BD25" s="222"/>
      <c r="BE25" s="222"/>
      <c r="BF25" s="222"/>
      <c r="BG25" s="222"/>
      <c r="BH25" s="222"/>
      <c r="BI25" s="222"/>
      <c r="BJ25" s="222"/>
      <c r="BK25" s="222"/>
      <c r="BL25" s="222"/>
      <c r="BM25" s="222"/>
      <c r="BN25" s="222"/>
      <c r="BO25" s="222"/>
      <c r="BP25" s="222"/>
      <c r="BQ25" s="222"/>
      <c r="BR25" s="222"/>
      <c r="BS25" s="222"/>
      <c r="BT25" s="222"/>
      <c r="BU25" s="222"/>
      <c r="BV25" s="222"/>
      <c r="BW25" s="222"/>
      <c r="BX25" s="222"/>
      <c r="BY25" s="222"/>
      <c r="BZ25" s="222"/>
      <c r="CA25" s="222"/>
      <c r="CB25" s="222"/>
      <c r="CC25" s="222"/>
      <c r="CD25" s="222"/>
      <c r="CE25" s="222"/>
      <c r="CF25" s="222"/>
      <c r="CG25" s="222"/>
      <c r="CH25" s="222"/>
      <c r="CI25" s="222"/>
      <c r="CJ25" s="222"/>
      <c r="CK25" s="222"/>
      <c r="CL25" s="222"/>
      <c r="CM25" s="222"/>
      <c r="CN25" s="222"/>
      <c r="CO25" s="222"/>
      <c r="CP25" s="222"/>
      <c r="CQ25" s="222"/>
      <c r="CR25" s="222"/>
      <c r="CS25" s="222"/>
      <c r="CT25" s="222"/>
      <c r="CU25" s="222"/>
      <c r="CV25" s="222"/>
      <c r="CW25" s="222"/>
      <c r="CX25" s="222"/>
      <c r="CY25" s="222"/>
      <c r="CZ25" s="222"/>
      <c r="DA25" s="222"/>
      <c r="DB25" s="222"/>
      <c r="DC25" s="222"/>
      <c r="DD25" s="222"/>
      <c r="DE25" s="222"/>
      <c r="DF25" s="222"/>
      <c r="DG25" s="222"/>
      <c r="DH25" s="222"/>
      <c r="DI25" s="222"/>
      <c r="DJ25" s="222"/>
      <c r="DK25" s="222"/>
      <c r="DL25" s="222"/>
      <c r="DM25" s="222"/>
      <c r="DN25" s="222"/>
      <c r="DO25" s="222"/>
      <c r="DP25" s="222"/>
      <c r="DQ25" s="222"/>
    </row>
    <row r="26" spans="1:126" s="223" customFormat="1" ht="18" customHeight="1" x14ac:dyDescent="0.2">
      <c r="A26" s="409"/>
      <c r="B26" s="224" t="s">
        <v>6</v>
      </c>
      <c r="C26" s="225" t="s">
        <v>7</v>
      </c>
      <c r="D26" s="226" t="s">
        <v>3</v>
      </c>
      <c r="E26" s="224" t="s">
        <v>6</v>
      </c>
      <c r="F26" s="225" t="s">
        <v>7</v>
      </c>
      <c r="G26" s="226" t="s">
        <v>3</v>
      </c>
      <c r="H26" s="224" t="s">
        <v>6</v>
      </c>
      <c r="I26" s="225" t="s">
        <v>7</v>
      </c>
      <c r="J26" s="226" t="s">
        <v>3</v>
      </c>
      <c r="K26" s="224" t="s">
        <v>6</v>
      </c>
      <c r="L26" s="225" t="s">
        <v>7</v>
      </c>
      <c r="M26" s="226" t="s">
        <v>3</v>
      </c>
      <c r="N26" s="224" t="s">
        <v>6</v>
      </c>
      <c r="O26" s="225" t="s">
        <v>7</v>
      </c>
      <c r="P26" s="226" t="s">
        <v>3</v>
      </c>
      <c r="Q26" s="224" t="s">
        <v>6</v>
      </c>
      <c r="R26" s="225" t="s">
        <v>7</v>
      </c>
      <c r="S26" s="226" t="s">
        <v>3</v>
      </c>
      <c r="T26" s="222"/>
      <c r="U26" s="222"/>
      <c r="V26" s="222"/>
      <c r="W26" s="222"/>
      <c r="X26" s="222"/>
      <c r="Y26" s="222"/>
      <c r="Z26" s="222"/>
      <c r="AA26" s="222"/>
      <c r="AB26" s="222"/>
      <c r="AC26" s="222"/>
      <c r="AD26" s="222"/>
      <c r="AE26" s="222"/>
      <c r="AF26" s="222"/>
      <c r="AG26" s="222"/>
      <c r="AH26" s="222"/>
      <c r="AI26" s="222"/>
      <c r="AJ26" s="222"/>
      <c r="AK26" s="222"/>
      <c r="AL26" s="222"/>
      <c r="AM26" s="222"/>
      <c r="AN26" s="222"/>
      <c r="AO26" s="222"/>
      <c r="AP26" s="222"/>
      <c r="AQ26" s="222"/>
      <c r="AR26" s="222"/>
      <c r="AS26" s="222"/>
      <c r="AT26" s="222"/>
      <c r="AU26" s="222"/>
      <c r="AV26" s="222"/>
      <c r="AW26" s="222"/>
      <c r="AX26" s="222"/>
      <c r="AY26" s="222"/>
      <c r="AZ26" s="222"/>
      <c r="BA26" s="222"/>
      <c r="BB26" s="222"/>
      <c r="BC26" s="222"/>
      <c r="BD26" s="222"/>
      <c r="BE26" s="222"/>
      <c r="BF26" s="222"/>
      <c r="BG26" s="222"/>
      <c r="BH26" s="222"/>
      <c r="BI26" s="222"/>
      <c r="BJ26" s="222"/>
      <c r="BK26" s="222"/>
      <c r="BL26" s="222"/>
      <c r="BM26" s="222"/>
      <c r="BN26" s="222"/>
      <c r="BO26" s="222"/>
      <c r="BP26" s="222"/>
      <c r="BQ26" s="222"/>
      <c r="BR26" s="222"/>
      <c r="BS26" s="222"/>
      <c r="BT26" s="222"/>
      <c r="BU26" s="222"/>
      <c r="BV26" s="222"/>
      <c r="BW26" s="222"/>
      <c r="BX26" s="222"/>
      <c r="BY26" s="222"/>
      <c r="BZ26" s="222"/>
      <c r="CA26" s="222"/>
      <c r="CB26" s="222"/>
      <c r="CC26" s="222"/>
      <c r="CD26" s="222"/>
      <c r="CE26" s="222"/>
      <c r="CF26" s="222"/>
      <c r="CG26" s="222"/>
      <c r="CH26" s="222"/>
      <c r="CI26" s="222"/>
      <c r="CJ26" s="222"/>
      <c r="CK26" s="222"/>
      <c r="CL26" s="222"/>
      <c r="CM26" s="222"/>
      <c r="CN26" s="222"/>
      <c r="CO26" s="222"/>
      <c r="CP26" s="222"/>
      <c r="CQ26" s="222"/>
      <c r="CR26" s="222"/>
      <c r="CS26" s="222"/>
      <c r="CT26" s="222"/>
      <c r="CU26" s="222"/>
      <c r="CV26" s="222"/>
      <c r="CW26" s="222"/>
      <c r="CX26" s="222"/>
      <c r="CY26" s="222"/>
      <c r="CZ26" s="222"/>
      <c r="DA26" s="222"/>
      <c r="DB26" s="222"/>
      <c r="DC26" s="222"/>
      <c r="DD26" s="222"/>
      <c r="DE26" s="222"/>
      <c r="DF26" s="222"/>
      <c r="DG26" s="222"/>
      <c r="DH26" s="222"/>
      <c r="DI26" s="222"/>
      <c r="DJ26" s="222"/>
      <c r="DK26" s="222"/>
      <c r="DL26" s="222"/>
      <c r="DM26" s="222"/>
      <c r="DN26" s="222"/>
      <c r="DO26" s="222"/>
      <c r="DP26" s="222"/>
      <c r="DQ26" s="222"/>
    </row>
    <row r="27" spans="1:126" s="2" customFormat="1" ht="15" customHeight="1" x14ac:dyDescent="0.2">
      <c r="A27" s="190" t="s">
        <v>156</v>
      </c>
      <c r="B27" s="228">
        <v>30</v>
      </c>
      <c r="C27" s="229">
        <v>2874</v>
      </c>
      <c r="D27" s="230">
        <f t="shared" ref="D27:D48" si="0">100*C27/C$49</f>
        <v>1.3809141709469881</v>
      </c>
      <c r="E27" s="228">
        <v>30</v>
      </c>
      <c r="F27" s="229">
        <v>4503</v>
      </c>
      <c r="G27" s="230">
        <f t="shared" ref="G27:G48" si="1">100*F27/F$49</f>
        <v>1.4759675896790434</v>
      </c>
      <c r="H27" s="228">
        <v>5</v>
      </c>
      <c r="I27" s="229">
        <v>794</v>
      </c>
      <c r="J27" s="230">
        <f t="shared" ref="J27:J48" si="2">100*I27/I$49</f>
        <v>0.36952404000539857</v>
      </c>
      <c r="K27" s="228">
        <v>0</v>
      </c>
      <c r="L27" s="229">
        <v>0</v>
      </c>
      <c r="M27" s="230">
        <f t="shared" ref="M27:M48" si="3">100*L27/L$49</f>
        <v>0</v>
      </c>
      <c r="N27" s="228">
        <v>41</v>
      </c>
      <c r="O27" s="229">
        <v>2844</v>
      </c>
      <c r="P27" s="230">
        <f t="shared" ref="P27:P48" si="4">100*O27/O$49</f>
        <v>2.3185286636666014</v>
      </c>
      <c r="Q27" s="228">
        <v>106</v>
      </c>
      <c r="R27" s="229">
        <v>11015</v>
      </c>
      <c r="S27" s="230">
        <f t="shared" ref="S27:S48" si="5">100*R27/R$49</f>
        <v>1.2017932522827526</v>
      </c>
      <c r="T27" s="19"/>
      <c r="U27" s="19"/>
      <c r="V27" s="19"/>
      <c r="W27" s="19"/>
      <c r="X27" s="19"/>
      <c r="Y27" s="19"/>
      <c r="Z27" s="19"/>
      <c r="AA27" s="19"/>
      <c r="AB27" s="19"/>
      <c r="AC27" s="19"/>
      <c r="AD27" s="19"/>
      <c r="AE27" s="19"/>
      <c r="AF27" s="19"/>
      <c r="AG27" s="19"/>
      <c r="AH27" s="19"/>
      <c r="AI27" s="19"/>
      <c r="AJ27" s="19"/>
      <c r="AK27" s="19"/>
      <c r="AL27" s="19"/>
      <c r="AM27" s="19"/>
      <c r="AN27" s="19"/>
      <c r="AO27" s="19"/>
      <c r="AP27" s="19"/>
      <c r="AQ27" s="19"/>
      <c r="AR27" s="19"/>
      <c r="AS27" s="19"/>
      <c r="AT27" s="19"/>
      <c r="AU27" s="19"/>
      <c r="AV27" s="19"/>
      <c r="AW27" s="19"/>
      <c r="AX27" s="19"/>
      <c r="AY27" s="19"/>
      <c r="AZ27" s="19"/>
      <c r="BA27" s="19"/>
      <c r="BB27" s="19"/>
      <c r="BC27" s="19"/>
      <c r="BD27" s="19"/>
      <c r="BE27" s="19"/>
      <c r="BF27" s="19"/>
      <c r="BG27" s="19"/>
      <c r="BH27" s="19"/>
      <c r="BI27" s="19"/>
      <c r="BJ27" s="19"/>
      <c r="BK27" s="19"/>
      <c r="BL27" s="19"/>
      <c r="BM27" s="19"/>
      <c r="BN27" s="19"/>
      <c r="BO27" s="19"/>
      <c r="BP27" s="19"/>
      <c r="BQ27" s="19"/>
      <c r="BR27" s="19"/>
      <c r="BS27" s="19"/>
      <c r="BT27" s="19"/>
      <c r="BU27" s="19"/>
      <c r="BV27" s="19"/>
      <c r="BW27" s="19"/>
      <c r="BX27" s="19"/>
      <c r="BY27" s="19"/>
      <c r="BZ27" s="19"/>
      <c r="CA27" s="19"/>
      <c r="CB27" s="19"/>
      <c r="CC27" s="19"/>
      <c r="CD27" s="19"/>
      <c r="CE27" s="19"/>
      <c r="CF27" s="19"/>
      <c r="CG27" s="19"/>
      <c r="CH27" s="19"/>
      <c r="CI27" s="19"/>
      <c r="CJ27" s="19"/>
      <c r="CK27" s="19"/>
      <c r="CL27" s="19"/>
      <c r="CM27" s="19"/>
      <c r="CN27" s="19"/>
      <c r="CO27" s="19"/>
      <c r="CP27" s="19"/>
      <c r="CQ27" s="19"/>
      <c r="CR27" s="19"/>
      <c r="CS27" s="19"/>
      <c r="CT27" s="19"/>
      <c r="CU27" s="19"/>
      <c r="CV27" s="19"/>
      <c r="CW27" s="19"/>
      <c r="CX27" s="19"/>
      <c r="CY27" s="19"/>
      <c r="CZ27" s="19"/>
      <c r="DA27" s="19"/>
      <c r="DB27" s="19"/>
      <c r="DC27" s="19"/>
      <c r="DD27" s="19"/>
      <c r="DE27" s="19"/>
      <c r="DF27" s="19"/>
      <c r="DG27" s="19"/>
      <c r="DH27" s="19"/>
      <c r="DI27" s="19"/>
      <c r="DJ27" s="19"/>
      <c r="DK27" s="19"/>
      <c r="DL27" s="19"/>
      <c r="DM27" s="19"/>
      <c r="DN27" s="19"/>
      <c r="DO27" s="19"/>
      <c r="DP27" s="19"/>
      <c r="DQ27" s="19"/>
    </row>
    <row r="28" spans="1:126" s="2" customFormat="1" ht="15" customHeight="1" x14ac:dyDescent="0.2">
      <c r="A28" s="190" t="s">
        <v>158</v>
      </c>
      <c r="B28" s="231">
        <v>191</v>
      </c>
      <c r="C28" s="232">
        <v>16900</v>
      </c>
      <c r="D28" s="233">
        <f t="shared" si="0"/>
        <v>8.1201981520543143</v>
      </c>
      <c r="E28" s="231">
        <v>243</v>
      </c>
      <c r="F28" s="232">
        <v>40626</v>
      </c>
      <c r="G28" s="233">
        <f t="shared" si="1"/>
        <v>13.31615796098175</v>
      </c>
      <c r="H28" s="231">
        <v>117</v>
      </c>
      <c r="I28" s="232">
        <v>31697</v>
      </c>
      <c r="J28" s="233">
        <f t="shared" si="2"/>
        <v>14.75164168268403</v>
      </c>
      <c r="K28" s="231">
        <v>25</v>
      </c>
      <c r="L28" s="232">
        <v>10628</v>
      </c>
      <c r="M28" s="233">
        <f t="shared" si="3"/>
        <v>16.151730216866007</v>
      </c>
      <c r="N28" s="231">
        <v>216</v>
      </c>
      <c r="O28" s="232">
        <v>11204</v>
      </c>
      <c r="P28" s="233">
        <f t="shared" si="4"/>
        <v>9.1338942150916331</v>
      </c>
      <c r="Q28" s="231">
        <v>792</v>
      </c>
      <c r="R28" s="232">
        <v>111055</v>
      </c>
      <c r="S28" s="233">
        <f t="shared" si="5"/>
        <v>12.116672685634233</v>
      </c>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19"/>
      <c r="BD28" s="19"/>
      <c r="BE28" s="19"/>
      <c r="BF28" s="19"/>
      <c r="BG28" s="19"/>
      <c r="BH28" s="19"/>
      <c r="BI28" s="19"/>
      <c r="BJ28" s="19"/>
      <c r="BK28" s="19"/>
      <c r="BL28" s="19"/>
      <c r="BM28" s="19"/>
      <c r="BN28" s="19"/>
      <c r="BO28" s="19"/>
      <c r="BP28" s="19"/>
      <c r="BQ28" s="19"/>
      <c r="BR28" s="19"/>
      <c r="BS28" s="19"/>
      <c r="BT28" s="19"/>
      <c r="BU28" s="19"/>
      <c r="BV28" s="19"/>
      <c r="BW28" s="19"/>
      <c r="BX28" s="19"/>
      <c r="BY28" s="19"/>
      <c r="BZ28" s="19"/>
      <c r="CA28" s="19"/>
      <c r="CB28" s="19"/>
      <c r="CC28" s="19"/>
      <c r="CD28" s="19"/>
      <c r="CE28" s="19"/>
      <c r="CF28" s="19"/>
      <c r="CG28" s="19"/>
      <c r="CH28" s="19"/>
      <c r="CI28" s="19"/>
      <c r="CJ28" s="19"/>
      <c r="CK28" s="19"/>
      <c r="CL28" s="19"/>
      <c r="CM28" s="19"/>
      <c r="CN28" s="19"/>
      <c r="CO28" s="19"/>
      <c r="CP28" s="19"/>
      <c r="CQ28" s="19"/>
      <c r="CR28" s="19"/>
      <c r="CS28" s="19"/>
      <c r="CT28" s="19"/>
      <c r="CU28" s="19"/>
      <c r="CV28" s="19"/>
      <c r="CW28" s="19"/>
      <c r="CX28" s="19"/>
      <c r="CY28" s="19"/>
      <c r="CZ28" s="19"/>
      <c r="DA28" s="19"/>
      <c r="DB28" s="19"/>
      <c r="DC28" s="19"/>
      <c r="DD28" s="19"/>
      <c r="DE28" s="19"/>
      <c r="DF28" s="19"/>
      <c r="DG28" s="19"/>
      <c r="DH28" s="19"/>
      <c r="DI28" s="19"/>
      <c r="DJ28" s="19"/>
      <c r="DK28" s="19"/>
      <c r="DL28" s="19"/>
      <c r="DM28" s="19"/>
      <c r="DN28" s="19"/>
      <c r="DO28" s="19"/>
      <c r="DP28" s="19"/>
      <c r="DQ28" s="19"/>
    </row>
    <row r="29" spans="1:126" s="2" customFormat="1" ht="15" customHeight="1" x14ac:dyDescent="0.2">
      <c r="A29" s="190" t="s">
        <v>161</v>
      </c>
      <c r="B29" s="231">
        <v>79</v>
      </c>
      <c r="C29" s="232">
        <v>4776</v>
      </c>
      <c r="D29" s="233">
        <f t="shared" si="0"/>
        <v>2.2947968268764143</v>
      </c>
      <c r="E29" s="231">
        <v>98</v>
      </c>
      <c r="F29" s="232">
        <v>8926</v>
      </c>
      <c r="G29" s="233">
        <f t="shared" si="1"/>
        <v>2.925713236836585</v>
      </c>
      <c r="H29" s="231">
        <v>16</v>
      </c>
      <c r="I29" s="232">
        <v>1720</v>
      </c>
      <c r="J29" s="233">
        <f t="shared" si="2"/>
        <v>0.80048028817290373</v>
      </c>
      <c r="K29" s="231">
        <v>1</v>
      </c>
      <c r="L29" s="232">
        <v>409</v>
      </c>
      <c r="M29" s="233">
        <f t="shared" si="3"/>
        <v>0.62157110074314981</v>
      </c>
      <c r="N29" s="231">
        <v>153</v>
      </c>
      <c r="O29" s="232">
        <v>6031</v>
      </c>
      <c r="P29" s="233">
        <f t="shared" si="4"/>
        <v>4.9166829713689424</v>
      </c>
      <c r="Q29" s="231">
        <v>347</v>
      </c>
      <c r="R29" s="232">
        <v>21862</v>
      </c>
      <c r="S29" s="233">
        <f t="shared" si="5"/>
        <v>2.3852568389837074</v>
      </c>
      <c r="T29" s="19"/>
      <c r="U29" s="19"/>
      <c r="V29" s="19"/>
      <c r="W29" s="19"/>
      <c r="X29" s="19"/>
      <c r="Y29" s="19"/>
      <c r="Z29" s="19"/>
      <c r="AA29" s="19"/>
      <c r="AB29" s="19"/>
      <c r="AC29" s="19"/>
      <c r="AD29" s="19"/>
      <c r="AE29" s="19"/>
      <c r="AF29" s="19"/>
      <c r="AG29" s="19"/>
      <c r="AH29" s="19"/>
      <c r="AI29" s="19"/>
      <c r="AJ29" s="19"/>
      <c r="AK29" s="19"/>
      <c r="AL29" s="19"/>
      <c r="AM29" s="19"/>
      <c r="AN29" s="19"/>
      <c r="AO29" s="19"/>
      <c r="AP29" s="19"/>
      <c r="AQ29" s="19"/>
      <c r="AR29" s="19"/>
      <c r="AS29" s="19"/>
      <c r="AT29" s="19"/>
      <c r="AU29" s="19"/>
      <c r="AV29" s="19"/>
      <c r="AW29" s="19"/>
      <c r="AX29" s="19"/>
      <c r="AY29" s="19"/>
      <c r="AZ29" s="19"/>
      <c r="BA29" s="19"/>
      <c r="BB29" s="19"/>
      <c r="BC29" s="19"/>
      <c r="BD29" s="19"/>
      <c r="BE29" s="19"/>
      <c r="BF29" s="19"/>
      <c r="BG29" s="19"/>
      <c r="BH29" s="19"/>
      <c r="BI29" s="19"/>
      <c r="BJ29" s="19"/>
      <c r="BK29" s="19"/>
      <c r="BL29" s="19"/>
      <c r="BM29" s="19"/>
      <c r="BN29" s="19"/>
      <c r="BO29" s="19"/>
      <c r="BP29" s="19"/>
      <c r="BQ29" s="19"/>
      <c r="BR29" s="19"/>
      <c r="BS29" s="19"/>
      <c r="BT29" s="19"/>
      <c r="BU29" s="19"/>
      <c r="BV29" s="19"/>
      <c r="BW29" s="19"/>
      <c r="BX29" s="19"/>
      <c r="BY29" s="19"/>
      <c r="BZ29" s="19"/>
      <c r="CA29" s="19"/>
      <c r="CB29" s="19"/>
      <c r="CC29" s="19"/>
      <c r="CD29" s="19"/>
      <c r="CE29" s="19"/>
      <c r="CF29" s="19"/>
      <c r="CG29" s="19"/>
      <c r="CH29" s="19"/>
      <c r="CI29" s="19"/>
      <c r="CJ29" s="19"/>
      <c r="CK29" s="19"/>
      <c r="CL29" s="19"/>
      <c r="CM29" s="19"/>
      <c r="CN29" s="19"/>
      <c r="CO29" s="19"/>
      <c r="CP29" s="19"/>
      <c r="CQ29" s="19"/>
      <c r="CR29" s="19"/>
      <c r="CS29" s="19"/>
      <c r="CT29" s="19"/>
      <c r="CU29" s="19"/>
      <c r="CV29" s="19"/>
      <c r="CW29" s="19"/>
      <c r="CX29" s="19"/>
      <c r="CY29" s="19"/>
      <c r="CZ29" s="19"/>
      <c r="DA29" s="19"/>
      <c r="DB29" s="19"/>
      <c r="DC29" s="19"/>
      <c r="DD29" s="19"/>
      <c r="DE29" s="19"/>
      <c r="DF29" s="19"/>
      <c r="DG29" s="19"/>
      <c r="DH29" s="19"/>
      <c r="DI29" s="19"/>
      <c r="DJ29" s="19"/>
      <c r="DK29" s="19"/>
      <c r="DL29" s="19"/>
      <c r="DM29" s="19"/>
      <c r="DN29" s="19"/>
      <c r="DO29" s="19"/>
      <c r="DP29" s="19"/>
      <c r="DQ29" s="19"/>
    </row>
    <row r="30" spans="1:126" s="2" customFormat="1" ht="15" customHeight="1" x14ac:dyDescent="0.2">
      <c r="A30" s="190" t="s">
        <v>152</v>
      </c>
      <c r="B30" s="231">
        <v>82</v>
      </c>
      <c r="C30" s="232">
        <v>8481</v>
      </c>
      <c r="D30" s="233">
        <f t="shared" si="0"/>
        <v>4.0749941140575521</v>
      </c>
      <c r="E30" s="231">
        <v>60</v>
      </c>
      <c r="F30" s="232">
        <v>8779</v>
      </c>
      <c r="G30" s="233">
        <f t="shared" si="1"/>
        <v>2.8775304174533249</v>
      </c>
      <c r="H30" s="231">
        <v>35</v>
      </c>
      <c r="I30" s="232">
        <v>7140</v>
      </c>
      <c r="J30" s="233">
        <f t="shared" si="2"/>
        <v>3.3229239869503098</v>
      </c>
      <c r="K30" s="231">
        <v>10</v>
      </c>
      <c r="L30" s="232">
        <v>2824</v>
      </c>
      <c r="M30" s="233">
        <f t="shared" si="3"/>
        <v>4.2917280892387657</v>
      </c>
      <c r="N30" s="231">
        <v>82</v>
      </c>
      <c r="O30" s="232">
        <v>3375</v>
      </c>
      <c r="P30" s="233">
        <f t="shared" si="4"/>
        <v>2.7514185090980239</v>
      </c>
      <c r="Q30" s="231">
        <v>269</v>
      </c>
      <c r="R30" s="232">
        <v>30599</v>
      </c>
      <c r="S30" s="233">
        <f t="shared" si="5"/>
        <v>3.3385085543894641</v>
      </c>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19"/>
      <c r="BD30" s="19"/>
      <c r="BE30" s="19"/>
      <c r="BF30" s="19"/>
      <c r="BG30" s="19"/>
      <c r="BH30" s="19"/>
      <c r="BI30" s="19"/>
      <c r="BJ30" s="19"/>
      <c r="BK30" s="19"/>
      <c r="BL30" s="19"/>
      <c r="BM30" s="19"/>
      <c r="BN30" s="19"/>
      <c r="BO30" s="19"/>
      <c r="BP30" s="19"/>
      <c r="BQ30" s="19"/>
      <c r="BR30" s="19"/>
      <c r="BS30" s="19"/>
      <c r="BT30" s="19"/>
      <c r="BU30" s="19"/>
      <c r="BV30" s="19"/>
      <c r="BW30" s="19"/>
      <c r="BX30" s="19"/>
      <c r="BY30" s="19"/>
      <c r="BZ30" s="19"/>
      <c r="CA30" s="19"/>
      <c r="CB30" s="19"/>
      <c r="CC30" s="19"/>
      <c r="CD30" s="19"/>
      <c r="CE30" s="19"/>
      <c r="CF30" s="19"/>
      <c r="CG30" s="19"/>
      <c r="CH30" s="19"/>
      <c r="CI30" s="19"/>
      <c r="CJ30" s="19"/>
      <c r="CK30" s="19"/>
      <c r="CL30" s="19"/>
      <c r="CM30" s="19"/>
      <c r="CN30" s="19"/>
      <c r="CO30" s="19"/>
      <c r="CP30" s="19"/>
      <c r="CQ30" s="19"/>
      <c r="CR30" s="19"/>
      <c r="CS30" s="19"/>
      <c r="CT30" s="19"/>
      <c r="CU30" s="19"/>
      <c r="CV30" s="19"/>
      <c r="CW30" s="19"/>
      <c r="CX30" s="19"/>
      <c r="CY30" s="19"/>
      <c r="CZ30" s="19"/>
      <c r="DA30" s="19"/>
      <c r="DB30" s="19"/>
      <c r="DC30" s="19"/>
      <c r="DD30" s="19"/>
      <c r="DE30" s="19"/>
      <c r="DF30" s="19"/>
      <c r="DG30" s="19"/>
      <c r="DH30" s="19"/>
      <c r="DI30" s="19"/>
      <c r="DJ30" s="19"/>
      <c r="DK30" s="19"/>
      <c r="DL30" s="19"/>
      <c r="DM30" s="19"/>
      <c r="DN30" s="19"/>
      <c r="DO30" s="19"/>
      <c r="DP30" s="19"/>
      <c r="DQ30" s="19"/>
    </row>
    <row r="31" spans="1:126" s="2" customFormat="1" ht="15" customHeight="1" x14ac:dyDescent="0.2">
      <c r="A31" s="190" t="s">
        <v>153</v>
      </c>
      <c r="B31" s="231">
        <v>46</v>
      </c>
      <c r="C31" s="232">
        <v>2648</v>
      </c>
      <c r="D31" s="233">
        <f t="shared" si="0"/>
        <v>1.2723245388544275</v>
      </c>
      <c r="E31" s="231">
        <v>48</v>
      </c>
      <c r="F31" s="232">
        <v>4137</v>
      </c>
      <c r="G31" s="233">
        <f t="shared" si="1"/>
        <v>1.3560022026431717</v>
      </c>
      <c r="H31" s="231">
        <v>14</v>
      </c>
      <c r="I31" s="232">
        <v>1807</v>
      </c>
      <c r="J31" s="233">
        <f t="shared" si="2"/>
        <v>0.84096969809792854</v>
      </c>
      <c r="K31" s="231">
        <v>1</v>
      </c>
      <c r="L31" s="232">
        <v>163</v>
      </c>
      <c r="M31" s="233">
        <f t="shared" si="3"/>
        <v>0.24771660005167095</v>
      </c>
      <c r="N31" s="231">
        <v>90</v>
      </c>
      <c r="O31" s="232">
        <v>4279</v>
      </c>
      <c r="P31" s="233">
        <f t="shared" si="4"/>
        <v>3.488391051979391</v>
      </c>
      <c r="Q31" s="231">
        <v>199</v>
      </c>
      <c r="R31" s="232">
        <v>13034</v>
      </c>
      <c r="S31" s="233">
        <f t="shared" si="5"/>
        <v>1.4220765547211436</v>
      </c>
      <c r="T31" s="19"/>
      <c r="U31" s="19"/>
      <c r="V31" s="19"/>
      <c r="W31" s="19"/>
      <c r="X31" s="19"/>
      <c r="Y31" s="19"/>
      <c r="Z31" s="19"/>
      <c r="AA31" s="19"/>
      <c r="AB31" s="19"/>
      <c r="AC31" s="19"/>
      <c r="AD31" s="19"/>
      <c r="AE31" s="19"/>
      <c r="AF31" s="19"/>
      <c r="AG31" s="19"/>
      <c r="AH31" s="19"/>
      <c r="AI31" s="19"/>
      <c r="AJ31" s="19"/>
      <c r="AK31" s="19"/>
      <c r="AL31" s="19"/>
      <c r="AM31" s="19"/>
      <c r="AN31" s="19"/>
      <c r="AO31" s="19"/>
      <c r="AP31" s="19"/>
      <c r="AQ31" s="19"/>
      <c r="AR31" s="19"/>
      <c r="AS31" s="19"/>
      <c r="AT31" s="19"/>
      <c r="AU31" s="19"/>
      <c r="AV31" s="19"/>
      <c r="AW31" s="19"/>
      <c r="AX31" s="19"/>
      <c r="AY31" s="19"/>
      <c r="AZ31" s="19"/>
      <c r="BA31" s="19"/>
      <c r="BB31" s="19"/>
      <c r="BC31" s="19"/>
      <c r="BD31" s="19"/>
      <c r="BE31" s="19"/>
      <c r="BF31" s="19"/>
      <c r="BG31" s="19"/>
      <c r="BH31" s="19"/>
      <c r="BI31" s="19"/>
      <c r="BJ31" s="19"/>
      <c r="BK31" s="19"/>
      <c r="BL31" s="19"/>
      <c r="BM31" s="19"/>
      <c r="BN31" s="19"/>
      <c r="BO31" s="19"/>
      <c r="BP31" s="19"/>
      <c r="BQ31" s="19"/>
      <c r="BR31" s="19"/>
      <c r="BS31" s="19"/>
      <c r="BT31" s="19"/>
      <c r="BU31" s="19"/>
      <c r="BV31" s="19"/>
      <c r="BW31" s="19"/>
      <c r="BX31" s="19"/>
      <c r="BY31" s="19"/>
      <c r="BZ31" s="19"/>
      <c r="CA31" s="19"/>
      <c r="CB31" s="19"/>
      <c r="CC31" s="19"/>
      <c r="CD31" s="19"/>
      <c r="CE31" s="19"/>
      <c r="CF31" s="19"/>
      <c r="CG31" s="19"/>
      <c r="CH31" s="19"/>
      <c r="CI31" s="19"/>
      <c r="CJ31" s="19"/>
      <c r="CK31" s="19"/>
      <c r="CL31" s="19"/>
      <c r="CM31" s="19"/>
      <c r="CN31" s="19"/>
      <c r="CO31" s="19"/>
      <c r="CP31" s="19"/>
      <c r="CQ31" s="19"/>
      <c r="CR31" s="19"/>
      <c r="CS31" s="19"/>
      <c r="CT31" s="19"/>
      <c r="CU31" s="19"/>
      <c r="CV31" s="19"/>
      <c r="CW31" s="19"/>
      <c r="CX31" s="19"/>
      <c r="CY31" s="19"/>
      <c r="CZ31" s="19"/>
      <c r="DA31" s="19"/>
      <c r="DB31" s="19"/>
      <c r="DC31" s="19"/>
      <c r="DD31" s="19"/>
      <c r="DE31" s="19"/>
      <c r="DF31" s="19"/>
      <c r="DG31" s="19"/>
      <c r="DH31" s="19"/>
      <c r="DI31" s="19"/>
      <c r="DJ31" s="19"/>
      <c r="DK31" s="19"/>
      <c r="DL31" s="19"/>
      <c r="DM31" s="19"/>
      <c r="DN31" s="19"/>
      <c r="DO31" s="19"/>
      <c r="DP31" s="19"/>
      <c r="DQ31" s="19"/>
    </row>
    <row r="32" spans="1:126" s="2" customFormat="1" ht="15" customHeight="1" x14ac:dyDescent="0.2">
      <c r="A32" s="190" t="s">
        <v>8</v>
      </c>
      <c r="B32" s="231">
        <v>267</v>
      </c>
      <c r="C32" s="232">
        <v>26650</v>
      </c>
      <c r="D32" s="233">
        <f t="shared" si="0"/>
        <v>12.804927855162573</v>
      </c>
      <c r="E32" s="231">
        <v>205</v>
      </c>
      <c r="F32" s="232">
        <v>26849</v>
      </c>
      <c r="G32" s="233">
        <f t="shared" si="1"/>
        <v>8.8004116844975879</v>
      </c>
      <c r="H32" s="231">
        <v>70</v>
      </c>
      <c r="I32" s="232">
        <v>15526</v>
      </c>
      <c r="J32" s="233">
        <f t="shared" si="2"/>
        <v>7.2257307873095948</v>
      </c>
      <c r="K32" s="231">
        <v>18</v>
      </c>
      <c r="L32" s="232">
        <v>5108</v>
      </c>
      <c r="M32" s="233">
        <f t="shared" si="3"/>
        <v>7.7627999574474549</v>
      </c>
      <c r="N32" s="231">
        <v>204</v>
      </c>
      <c r="O32" s="232">
        <v>10548</v>
      </c>
      <c r="P32" s="233">
        <f t="shared" si="4"/>
        <v>8.5990999804343566</v>
      </c>
      <c r="Q32" s="231">
        <v>764</v>
      </c>
      <c r="R32" s="232">
        <v>84681</v>
      </c>
      <c r="S32" s="233">
        <f t="shared" si="5"/>
        <v>9.239133399596529</v>
      </c>
      <c r="T32" s="19"/>
      <c r="U32" s="19"/>
      <c r="V32" s="19"/>
      <c r="W32" s="19"/>
      <c r="X32" s="19"/>
      <c r="Y32" s="19"/>
      <c r="Z32" s="19"/>
      <c r="AA32" s="19"/>
      <c r="AB32" s="19"/>
      <c r="AC32" s="19"/>
      <c r="AD32" s="19"/>
      <c r="AE32" s="19"/>
      <c r="AF32" s="19"/>
      <c r="AG32" s="19"/>
      <c r="AH32" s="19"/>
      <c r="AI32" s="19"/>
      <c r="AJ32" s="19"/>
      <c r="AK32" s="19"/>
      <c r="AL32" s="19"/>
      <c r="AM32" s="19"/>
      <c r="AN32" s="19"/>
      <c r="AO32" s="19"/>
      <c r="AP32" s="19"/>
      <c r="AQ32" s="19"/>
      <c r="AR32" s="19"/>
      <c r="AS32" s="19"/>
      <c r="AT32" s="19"/>
      <c r="AU32" s="19"/>
      <c r="AV32" s="19"/>
      <c r="AW32" s="19"/>
      <c r="AX32" s="19"/>
      <c r="AY32" s="19"/>
      <c r="AZ32" s="19"/>
      <c r="BA32" s="19"/>
      <c r="BB32" s="19"/>
      <c r="BC32" s="19"/>
      <c r="BD32" s="19"/>
      <c r="BE32" s="19"/>
      <c r="BF32" s="19"/>
      <c r="BG32" s="19"/>
      <c r="BH32" s="19"/>
      <c r="BI32" s="19"/>
      <c r="BJ32" s="19"/>
      <c r="BK32" s="19"/>
      <c r="BL32" s="19"/>
      <c r="BM32" s="19"/>
      <c r="BN32" s="19"/>
      <c r="BO32" s="19"/>
      <c r="BP32" s="19"/>
      <c r="BQ32" s="19"/>
      <c r="BR32" s="19"/>
      <c r="BS32" s="19"/>
      <c r="BT32" s="19"/>
      <c r="BU32" s="19"/>
      <c r="BV32" s="19"/>
      <c r="BW32" s="19"/>
      <c r="BX32" s="19"/>
      <c r="BY32" s="19"/>
      <c r="BZ32" s="19"/>
      <c r="CA32" s="19"/>
      <c r="CB32" s="19"/>
      <c r="CC32" s="19"/>
      <c r="CD32" s="19"/>
      <c r="CE32" s="19"/>
      <c r="CF32" s="19"/>
      <c r="CG32" s="19"/>
      <c r="CH32" s="19"/>
      <c r="CI32" s="19"/>
      <c r="CJ32" s="19"/>
      <c r="CK32" s="19"/>
      <c r="CL32" s="19"/>
      <c r="CM32" s="19"/>
      <c r="CN32" s="19"/>
      <c r="CO32" s="19"/>
      <c r="CP32" s="19"/>
      <c r="CQ32" s="19"/>
      <c r="CR32" s="19"/>
      <c r="CS32" s="19"/>
      <c r="CT32" s="19"/>
      <c r="CU32" s="19"/>
      <c r="CV32" s="19"/>
      <c r="CW32" s="19"/>
      <c r="CX32" s="19"/>
      <c r="CY32" s="19"/>
      <c r="CZ32" s="19"/>
      <c r="DA32" s="19"/>
      <c r="DB32" s="19"/>
      <c r="DC32" s="19"/>
      <c r="DD32" s="19"/>
      <c r="DE32" s="19"/>
      <c r="DF32" s="19"/>
      <c r="DG32" s="19"/>
      <c r="DH32" s="19"/>
      <c r="DI32" s="19"/>
      <c r="DJ32" s="19"/>
      <c r="DK32" s="19"/>
      <c r="DL32" s="19"/>
      <c r="DM32" s="19"/>
      <c r="DN32" s="19"/>
      <c r="DO32" s="19"/>
      <c r="DP32" s="19"/>
      <c r="DQ32" s="19"/>
    </row>
    <row r="33" spans="1:121" s="2" customFormat="1" ht="15" customHeight="1" x14ac:dyDescent="0.2">
      <c r="A33" s="190" t="s">
        <v>151</v>
      </c>
      <c r="B33" s="231">
        <v>79</v>
      </c>
      <c r="C33" s="232">
        <v>5467</v>
      </c>
      <c r="D33" s="233">
        <f t="shared" si="0"/>
        <v>2.6268120294249075</v>
      </c>
      <c r="E33" s="231">
        <v>67</v>
      </c>
      <c r="F33" s="232">
        <v>6553</v>
      </c>
      <c r="G33" s="233">
        <f t="shared" si="1"/>
        <v>2.147904866792532</v>
      </c>
      <c r="H33" s="231">
        <v>16</v>
      </c>
      <c r="I33" s="232">
        <v>2275</v>
      </c>
      <c r="J33" s="233">
        <f t="shared" si="2"/>
        <v>1.058774799763579</v>
      </c>
      <c r="K33" s="231">
        <v>8</v>
      </c>
      <c r="L33" s="232">
        <v>2547</v>
      </c>
      <c r="M33" s="233">
        <f t="shared" si="3"/>
        <v>3.8707618425251895</v>
      </c>
      <c r="N33" s="231">
        <v>85</v>
      </c>
      <c r="O33" s="232">
        <v>3219</v>
      </c>
      <c r="P33" s="233">
        <f t="shared" si="4"/>
        <v>2.6242418313441598</v>
      </c>
      <c r="Q33" s="231">
        <v>255</v>
      </c>
      <c r="R33" s="232">
        <v>20061</v>
      </c>
      <c r="S33" s="233">
        <f t="shared" si="5"/>
        <v>2.1887584597407441</v>
      </c>
      <c r="T33" s="19"/>
      <c r="U33" s="19"/>
      <c r="V33" s="19"/>
      <c r="W33" s="19"/>
      <c r="X33" s="19"/>
      <c r="Y33" s="19"/>
      <c r="Z33" s="19"/>
      <c r="AA33" s="19"/>
      <c r="AB33" s="19"/>
      <c r="AC33" s="19"/>
      <c r="AD33" s="19"/>
      <c r="AE33" s="19"/>
      <c r="AF33" s="19"/>
      <c r="AG33" s="19"/>
      <c r="AH33" s="19"/>
      <c r="AI33" s="19"/>
      <c r="AJ33" s="19"/>
      <c r="AK33" s="19"/>
      <c r="AL33" s="19"/>
      <c r="AM33" s="19"/>
      <c r="AN33" s="19"/>
      <c r="AO33" s="19"/>
      <c r="AP33" s="19"/>
      <c r="AQ33" s="19"/>
      <c r="AR33" s="19"/>
      <c r="AS33" s="19"/>
      <c r="AT33" s="19"/>
      <c r="AU33" s="19"/>
      <c r="AV33" s="19"/>
      <c r="AW33" s="19"/>
      <c r="AX33" s="19"/>
      <c r="AY33" s="19"/>
      <c r="AZ33" s="19"/>
      <c r="BA33" s="19"/>
      <c r="BB33" s="19"/>
      <c r="BC33" s="19"/>
      <c r="BD33" s="19"/>
      <c r="BE33" s="19"/>
      <c r="BF33" s="19"/>
      <c r="BG33" s="19"/>
      <c r="BH33" s="19"/>
      <c r="BI33" s="19"/>
      <c r="BJ33" s="19"/>
      <c r="BK33" s="19"/>
      <c r="BL33" s="19"/>
      <c r="BM33" s="19"/>
      <c r="BN33" s="19"/>
      <c r="BO33" s="19"/>
      <c r="BP33" s="19"/>
      <c r="BQ33" s="19"/>
      <c r="BR33" s="19"/>
      <c r="BS33" s="19"/>
      <c r="BT33" s="19"/>
      <c r="BU33" s="19"/>
      <c r="BV33" s="19"/>
      <c r="BW33" s="19"/>
      <c r="BX33" s="19"/>
      <c r="BY33" s="19"/>
      <c r="BZ33" s="19"/>
      <c r="CA33" s="19"/>
      <c r="CB33" s="19"/>
      <c r="CC33" s="19"/>
      <c r="CD33" s="19"/>
      <c r="CE33" s="19"/>
      <c r="CF33" s="19"/>
      <c r="CG33" s="19"/>
      <c r="CH33" s="19"/>
      <c r="CI33" s="19"/>
      <c r="CJ33" s="19"/>
      <c r="CK33" s="19"/>
      <c r="CL33" s="19"/>
      <c r="CM33" s="19"/>
      <c r="CN33" s="19"/>
      <c r="CO33" s="19"/>
      <c r="CP33" s="19"/>
      <c r="CQ33" s="19"/>
      <c r="CR33" s="19"/>
      <c r="CS33" s="19"/>
      <c r="CT33" s="19"/>
      <c r="CU33" s="19"/>
      <c r="CV33" s="19"/>
      <c r="CW33" s="19"/>
      <c r="CX33" s="19"/>
      <c r="CY33" s="19"/>
      <c r="CZ33" s="19"/>
      <c r="DA33" s="19"/>
      <c r="DB33" s="19"/>
      <c r="DC33" s="19"/>
      <c r="DD33" s="19"/>
      <c r="DE33" s="19"/>
      <c r="DF33" s="19"/>
      <c r="DG33" s="19"/>
      <c r="DH33" s="19"/>
      <c r="DI33" s="19"/>
      <c r="DJ33" s="19"/>
      <c r="DK33" s="19"/>
      <c r="DL33" s="19"/>
      <c r="DM33" s="19"/>
      <c r="DN33" s="19"/>
      <c r="DO33" s="19"/>
      <c r="DP33" s="19"/>
      <c r="DQ33" s="19"/>
    </row>
    <row r="34" spans="1:121" s="2" customFormat="1" ht="15" customHeight="1" x14ac:dyDescent="0.2">
      <c r="A34" s="386" t="s">
        <v>164</v>
      </c>
      <c r="B34" s="231">
        <v>16</v>
      </c>
      <c r="C34" s="232">
        <v>1081</v>
      </c>
      <c r="D34" s="233">
        <f t="shared" si="0"/>
        <v>0.51940439067282329</v>
      </c>
      <c r="E34" s="231">
        <v>21</v>
      </c>
      <c r="F34" s="232">
        <v>2510</v>
      </c>
      <c r="G34" s="233">
        <f t="shared" si="1"/>
        <v>0.82271344661212498</v>
      </c>
      <c r="H34" s="231">
        <v>6</v>
      </c>
      <c r="I34" s="232">
        <v>899</v>
      </c>
      <c r="J34" s="233">
        <f t="shared" si="2"/>
        <v>0.41839056922525608</v>
      </c>
      <c r="K34" s="231">
        <v>3</v>
      </c>
      <c r="L34" s="232">
        <v>472</v>
      </c>
      <c r="M34" s="233">
        <f t="shared" si="3"/>
        <v>0.71731432652999194</v>
      </c>
      <c r="N34" s="231">
        <v>49</v>
      </c>
      <c r="O34" s="232">
        <v>2564</v>
      </c>
      <c r="P34" s="233">
        <f t="shared" si="4"/>
        <v>2.0902628318006915</v>
      </c>
      <c r="Q34" s="231">
        <v>95</v>
      </c>
      <c r="R34" s="232">
        <v>7526</v>
      </c>
      <c r="S34" s="233">
        <f t="shared" si="5"/>
        <v>0.821125376003631</v>
      </c>
      <c r="T34" s="19"/>
      <c r="U34" s="19"/>
      <c r="V34" s="19"/>
      <c r="W34" s="19"/>
      <c r="X34" s="19"/>
      <c r="Y34" s="19"/>
      <c r="Z34" s="19"/>
      <c r="AA34" s="19"/>
      <c r="AB34" s="19"/>
      <c r="AC34" s="19"/>
      <c r="AD34" s="19"/>
      <c r="AE34" s="19"/>
      <c r="AF34" s="19"/>
      <c r="AG34" s="19"/>
      <c r="AH34" s="19"/>
      <c r="AI34" s="19"/>
      <c r="AJ34" s="19"/>
      <c r="AK34" s="19"/>
      <c r="AL34" s="19"/>
      <c r="AM34" s="19"/>
      <c r="AN34" s="19"/>
      <c r="AO34" s="19"/>
      <c r="AP34" s="19"/>
      <c r="AQ34" s="19"/>
      <c r="AR34" s="19"/>
      <c r="AS34" s="19"/>
      <c r="AT34" s="19"/>
      <c r="AU34" s="19"/>
      <c r="AV34" s="19"/>
      <c r="AW34" s="19"/>
      <c r="AX34" s="19"/>
      <c r="AY34" s="19"/>
      <c r="AZ34" s="19"/>
      <c r="BA34" s="19"/>
      <c r="BB34" s="19"/>
      <c r="BC34" s="19"/>
      <c r="BD34" s="19"/>
      <c r="BE34" s="19"/>
      <c r="BF34" s="19"/>
      <c r="BG34" s="19"/>
      <c r="BH34" s="19"/>
      <c r="BI34" s="19"/>
      <c r="BJ34" s="19"/>
      <c r="BK34" s="19"/>
      <c r="BL34" s="19"/>
      <c r="BM34" s="19"/>
      <c r="BN34" s="19"/>
      <c r="BO34" s="19"/>
      <c r="BP34" s="19"/>
      <c r="BQ34" s="19"/>
      <c r="BR34" s="19"/>
      <c r="BS34" s="19"/>
      <c r="BT34" s="19"/>
      <c r="BU34" s="19"/>
      <c r="BV34" s="19"/>
      <c r="BW34" s="19"/>
      <c r="BX34" s="19"/>
      <c r="BY34" s="19"/>
      <c r="BZ34" s="19"/>
      <c r="CA34" s="19"/>
      <c r="CB34" s="19"/>
      <c r="CC34" s="19"/>
      <c r="CD34" s="19"/>
      <c r="CE34" s="19"/>
      <c r="CF34" s="19"/>
      <c r="CG34" s="19"/>
      <c r="CH34" s="19"/>
      <c r="CI34" s="19"/>
      <c r="CJ34" s="19"/>
      <c r="CK34" s="19"/>
      <c r="CL34" s="19"/>
      <c r="CM34" s="19"/>
      <c r="CN34" s="19"/>
      <c r="CO34" s="19"/>
      <c r="CP34" s="19"/>
      <c r="CQ34" s="19"/>
      <c r="CR34" s="19"/>
      <c r="CS34" s="19"/>
      <c r="CT34" s="19"/>
      <c r="CU34" s="19"/>
      <c r="CV34" s="19"/>
      <c r="CW34" s="19"/>
      <c r="CX34" s="19"/>
      <c r="CY34" s="19"/>
      <c r="CZ34" s="19"/>
      <c r="DA34" s="19"/>
      <c r="DB34" s="19"/>
      <c r="DC34" s="19"/>
      <c r="DD34" s="19"/>
      <c r="DE34" s="19"/>
      <c r="DF34" s="19"/>
      <c r="DG34" s="19"/>
      <c r="DH34" s="19"/>
      <c r="DI34" s="19"/>
      <c r="DJ34" s="19"/>
      <c r="DK34" s="19"/>
      <c r="DL34" s="19"/>
      <c r="DM34" s="19"/>
      <c r="DN34" s="19"/>
      <c r="DO34" s="19"/>
      <c r="DP34" s="19"/>
      <c r="DQ34" s="19"/>
    </row>
    <row r="35" spans="1:121" s="2" customFormat="1" ht="15" customHeight="1" x14ac:dyDescent="0.2">
      <c r="A35" s="190" t="s">
        <v>9</v>
      </c>
      <c r="B35" s="231">
        <v>48</v>
      </c>
      <c r="C35" s="232">
        <v>5045</v>
      </c>
      <c r="D35" s="233">
        <f t="shared" si="0"/>
        <v>2.4240473181724269</v>
      </c>
      <c r="E35" s="231">
        <v>56</v>
      </c>
      <c r="F35" s="232">
        <v>8727</v>
      </c>
      <c r="G35" s="233">
        <f t="shared" si="1"/>
        <v>2.8604861548143488</v>
      </c>
      <c r="H35" s="231">
        <v>20</v>
      </c>
      <c r="I35" s="232">
        <v>5787</v>
      </c>
      <c r="J35" s="233">
        <f t="shared" si="2"/>
        <v>2.6932438532887173</v>
      </c>
      <c r="K35" s="231">
        <v>1</v>
      </c>
      <c r="L35" s="232">
        <v>368</v>
      </c>
      <c r="M35" s="233">
        <f t="shared" si="3"/>
        <v>0.55926201729457004</v>
      </c>
      <c r="N35" s="231">
        <v>64</v>
      </c>
      <c r="O35" s="232">
        <v>3657</v>
      </c>
      <c r="P35" s="233">
        <f t="shared" si="4"/>
        <v>2.9813148111915475</v>
      </c>
      <c r="Q35" s="231">
        <v>189</v>
      </c>
      <c r="R35" s="232">
        <v>23584</v>
      </c>
      <c r="S35" s="233">
        <f t="shared" si="5"/>
        <v>2.5731359111971344</v>
      </c>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c r="AX35" s="19"/>
      <c r="AY35" s="19"/>
      <c r="AZ35" s="19"/>
      <c r="BA35" s="19"/>
      <c r="BB35" s="19"/>
      <c r="BC35" s="19"/>
      <c r="BD35" s="19"/>
      <c r="BE35" s="19"/>
      <c r="BF35" s="19"/>
      <c r="BG35" s="19"/>
      <c r="BH35" s="19"/>
      <c r="BI35" s="19"/>
      <c r="BJ35" s="19"/>
      <c r="BK35" s="19"/>
      <c r="BL35" s="19"/>
      <c r="BM35" s="19"/>
      <c r="BN35" s="19"/>
      <c r="BO35" s="19"/>
      <c r="BP35" s="19"/>
      <c r="BQ35" s="19"/>
      <c r="BR35" s="19"/>
      <c r="BS35" s="19"/>
      <c r="BT35" s="19"/>
      <c r="BU35" s="19"/>
      <c r="BV35" s="19"/>
      <c r="BW35" s="19"/>
      <c r="BX35" s="19"/>
      <c r="BY35" s="19"/>
      <c r="BZ35" s="19"/>
      <c r="CA35" s="19"/>
      <c r="CB35" s="19"/>
      <c r="CC35" s="19"/>
      <c r="CD35" s="19"/>
      <c r="CE35" s="19"/>
      <c r="CF35" s="19"/>
      <c r="CG35" s="19"/>
      <c r="CH35" s="19"/>
      <c r="CI35" s="19"/>
      <c r="CJ35" s="19"/>
      <c r="CK35" s="19"/>
      <c r="CL35" s="19"/>
      <c r="CM35" s="19"/>
      <c r="CN35" s="19"/>
      <c r="CO35" s="19"/>
      <c r="CP35" s="19"/>
      <c r="CQ35" s="19"/>
      <c r="CR35" s="19"/>
      <c r="CS35" s="19"/>
      <c r="CT35" s="19"/>
      <c r="CU35" s="19"/>
      <c r="CV35" s="19"/>
      <c r="CW35" s="19"/>
      <c r="CX35" s="19"/>
      <c r="CY35" s="19"/>
      <c r="CZ35" s="19"/>
      <c r="DA35" s="19"/>
      <c r="DB35" s="19"/>
      <c r="DC35" s="19"/>
      <c r="DD35" s="19"/>
      <c r="DE35" s="19"/>
      <c r="DF35" s="19"/>
      <c r="DG35" s="19"/>
      <c r="DH35" s="19"/>
      <c r="DI35" s="19"/>
      <c r="DJ35" s="19"/>
      <c r="DK35" s="19"/>
      <c r="DL35" s="19"/>
      <c r="DM35" s="19"/>
      <c r="DN35" s="19"/>
      <c r="DO35" s="19"/>
      <c r="DP35" s="19"/>
      <c r="DQ35" s="19"/>
    </row>
    <row r="36" spans="1:121" s="2" customFormat="1" ht="15" customHeight="1" x14ac:dyDescent="0.2">
      <c r="A36" s="190" t="s">
        <v>157</v>
      </c>
      <c r="B36" s="231">
        <v>21</v>
      </c>
      <c r="C36" s="232">
        <v>1219</v>
      </c>
      <c r="D36" s="233">
        <f t="shared" si="0"/>
        <v>0.58571133416297094</v>
      </c>
      <c r="E36" s="231">
        <v>38</v>
      </c>
      <c r="F36" s="232">
        <v>5050</v>
      </c>
      <c r="G36" s="233">
        <f t="shared" si="1"/>
        <v>1.6552601216698133</v>
      </c>
      <c r="H36" s="231">
        <v>9</v>
      </c>
      <c r="I36" s="232">
        <v>2535</v>
      </c>
      <c r="J36" s="233">
        <f t="shared" si="2"/>
        <v>1.1797776340222739</v>
      </c>
      <c r="K36" s="231">
        <v>2</v>
      </c>
      <c r="L36" s="232">
        <v>577</v>
      </c>
      <c r="M36" s="233">
        <f t="shared" si="3"/>
        <v>0.8768863695080622</v>
      </c>
      <c r="N36" s="231">
        <v>57</v>
      </c>
      <c r="O36" s="232">
        <v>2997</v>
      </c>
      <c r="P36" s="233">
        <f t="shared" si="4"/>
        <v>2.4432596360790453</v>
      </c>
      <c r="Q36" s="231">
        <v>127</v>
      </c>
      <c r="R36" s="232">
        <v>12378</v>
      </c>
      <c r="S36" s="233">
        <f t="shared" si="5"/>
        <v>1.3505035748303142</v>
      </c>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c r="BH36" s="19"/>
      <c r="BI36" s="19"/>
      <c r="BJ36" s="19"/>
      <c r="BK36" s="19"/>
      <c r="BL36" s="19"/>
      <c r="BM36" s="19"/>
      <c r="BN36" s="19"/>
      <c r="BO36" s="19"/>
      <c r="BP36" s="19"/>
      <c r="BQ36" s="19"/>
      <c r="BR36" s="19"/>
      <c r="BS36" s="19"/>
      <c r="BT36" s="19"/>
      <c r="BU36" s="19"/>
      <c r="BV36" s="19"/>
      <c r="BW36" s="19"/>
      <c r="BX36" s="19"/>
      <c r="BY36" s="19"/>
      <c r="BZ36" s="19"/>
      <c r="CA36" s="19"/>
      <c r="CB36" s="19"/>
      <c r="CC36" s="19"/>
      <c r="CD36" s="19"/>
      <c r="CE36" s="19"/>
      <c r="CF36" s="19"/>
      <c r="CG36" s="19"/>
      <c r="CH36" s="19"/>
      <c r="CI36" s="19"/>
      <c r="CJ36" s="19"/>
      <c r="CK36" s="19"/>
      <c r="CL36" s="19"/>
      <c r="CM36" s="19"/>
      <c r="CN36" s="19"/>
      <c r="CO36" s="19"/>
      <c r="CP36" s="19"/>
      <c r="CQ36" s="19"/>
      <c r="CR36" s="19"/>
      <c r="CS36" s="19"/>
      <c r="CT36" s="19"/>
      <c r="CU36" s="19"/>
      <c r="CV36" s="19"/>
      <c r="CW36" s="19"/>
      <c r="CX36" s="19"/>
      <c r="CY36" s="19"/>
      <c r="CZ36" s="19"/>
      <c r="DA36" s="19"/>
      <c r="DB36" s="19"/>
      <c r="DC36" s="19"/>
      <c r="DD36" s="19"/>
      <c r="DE36" s="19"/>
      <c r="DF36" s="19"/>
      <c r="DG36" s="19"/>
      <c r="DH36" s="19"/>
      <c r="DI36" s="19"/>
      <c r="DJ36" s="19"/>
      <c r="DK36" s="19"/>
      <c r="DL36" s="19"/>
      <c r="DM36" s="19"/>
      <c r="DN36" s="19"/>
      <c r="DO36" s="19"/>
      <c r="DP36" s="19"/>
      <c r="DQ36" s="19"/>
    </row>
    <row r="37" spans="1:121" s="2" customFormat="1" ht="15" customHeight="1" x14ac:dyDescent="0.2">
      <c r="A37" s="190" t="s">
        <v>150</v>
      </c>
      <c r="B37" s="231">
        <v>55</v>
      </c>
      <c r="C37" s="232">
        <v>3934</v>
      </c>
      <c r="D37" s="233">
        <f t="shared" si="0"/>
        <v>1.8902283745669628</v>
      </c>
      <c r="E37" s="231">
        <v>35</v>
      </c>
      <c r="F37" s="232">
        <v>4220</v>
      </c>
      <c r="G37" s="233">
        <f t="shared" si="1"/>
        <v>1.3832074680092301</v>
      </c>
      <c r="H37" s="231">
        <v>9</v>
      </c>
      <c r="I37" s="232">
        <v>1598</v>
      </c>
      <c r="J37" s="233">
        <f t="shared" si="2"/>
        <v>0.7437020351745931</v>
      </c>
      <c r="K37" s="231">
        <v>1</v>
      </c>
      <c r="L37" s="232">
        <v>300</v>
      </c>
      <c r="M37" s="233">
        <f t="shared" si="3"/>
        <v>0.4559201227944864</v>
      </c>
      <c r="N37" s="231">
        <v>10</v>
      </c>
      <c r="O37" s="232">
        <v>333</v>
      </c>
      <c r="P37" s="233">
        <f t="shared" si="4"/>
        <v>0.27147329289767169</v>
      </c>
      <c r="Q37" s="231">
        <v>110</v>
      </c>
      <c r="R37" s="232">
        <v>10385</v>
      </c>
      <c r="S37" s="233">
        <f t="shared" si="5"/>
        <v>1.1330570063510108</v>
      </c>
      <c r="T37" s="19"/>
      <c r="U37" s="19"/>
      <c r="V37" s="19"/>
      <c r="W37" s="19"/>
      <c r="X37" s="19"/>
      <c r="Y37" s="19"/>
      <c r="Z37" s="19"/>
      <c r="AA37" s="19"/>
      <c r="AB37" s="19"/>
      <c r="AC37" s="19"/>
      <c r="AD37" s="19"/>
      <c r="AE37" s="19"/>
      <c r="AF37" s="19"/>
      <c r="AG37" s="19"/>
      <c r="AH37" s="19"/>
      <c r="AI37" s="19"/>
      <c r="AJ37" s="19"/>
      <c r="AK37" s="19"/>
      <c r="AL37" s="19"/>
      <c r="AM37" s="19"/>
      <c r="AN37" s="19"/>
      <c r="AO37" s="19"/>
      <c r="AP37" s="19"/>
      <c r="AQ37" s="19"/>
      <c r="AR37" s="19"/>
      <c r="AS37" s="19"/>
      <c r="AT37" s="19"/>
      <c r="AU37" s="19"/>
      <c r="AV37" s="19"/>
      <c r="AW37" s="19"/>
      <c r="AX37" s="19"/>
      <c r="AY37" s="19"/>
      <c r="AZ37" s="19"/>
      <c r="BA37" s="19"/>
      <c r="BB37" s="19"/>
      <c r="BC37" s="19"/>
      <c r="BD37" s="19"/>
      <c r="BE37" s="19"/>
      <c r="BF37" s="19"/>
      <c r="BG37" s="19"/>
      <c r="BH37" s="19"/>
      <c r="BI37" s="19"/>
      <c r="BJ37" s="19"/>
      <c r="BK37" s="19"/>
      <c r="BL37" s="19"/>
      <c r="BM37" s="19"/>
      <c r="BN37" s="19"/>
      <c r="BO37" s="19"/>
      <c r="BP37" s="19"/>
      <c r="BQ37" s="19"/>
      <c r="BR37" s="19"/>
      <c r="BS37" s="19"/>
      <c r="BT37" s="19"/>
      <c r="BU37" s="19"/>
      <c r="BV37" s="19"/>
      <c r="BW37" s="19"/>
      <c r="BX37" s="19"/>
      <c r="BY37" s="19"/>
      <c r="BZ37" s="19"/>
      <c r="CA37" s="19"/>
      <c r="CB37" s="19"/>
      <c r="CC37" s="19"/>
      <c r="CD37" s="19"/>
      <c r="CE37" s="19"/>
      <c r="CF37" s="19"/>
      <c r="CG37" s="19"/>
      <c r="CH37" s="19"/>
      <c r="CI37" s="19"/>
      <c r="CJ37" s="19"/>
      <c r="CK37" s="19"/>
      <c r="CL37" s="19"/>
      <c r="CM37" s="19"/>
      <c r="CN37" s="19"/>
      <c r="CO37" s="19"/>
      <c r="CP37" s="19"/>
      <c r="CQ37" s="19"/>
      <c r="CR37" s="19"/>
      <c r="CS37" s="19"/>
      <c r="CT37" s="19"/>
      <c r="CU37" s="19"/>
      <c r="CV37" s="19"/>
      <c r="CW37" s="19"/>
      <c r="CX37" s="19"/>
      <c r="CY37" s="19"/>
      <c r="CZ37" s="19"/>
      <c r="DA37" s="19"/>
      <c r="DB37" s="19"/>
      <c r="DC37" s="19"/>
      <c r="DD37" s="19"/>
      <c r="DE37" s="19"/>
      <c r="DF37" s="19"/>
      <c r="DG37" s="19"/>
      <c r="DH37" s="19"/>
      <c r="DI37" s="19"/>
      <c r="DJ37" s="19"/>
      <c r="DK37" s="19"/>
      <c r="DL37" s="19"/>
      <c r="DM37" s="19"/>
      <c r="DN37" s="19"/>
      <c r="DO37" s="19"/>
      <c r="DP37" s="19"/>
      <c r="DQ37" s="19"/>
    </row>
    <row r="38" spans="1:121" s="2" customFormat="1" ht="15" customHeight="1" x14ac:dyDescent="0.2">
      <c r="A38" s="190" t="s">
        <v>112</v>
      </c>
      <c r="B38" s="231">
        <v>25</v>
      </c>
      <c r="C38" s="232">
        <v>3031</v>
      </c>
      <c r="D38" s="233">
        <f t="shared" si="0"/>
        <v>1.456350331294475</v>
      </c>
      <c r="E38" s="231">
        <v>23</v>
      </c>
      <c r="F38" s="232">
        <v>4662</v>
      </c>
      <c r="G38" s="233">
        <f t="shared" si="1"/>
        <v>1.5280837004405285</v>
      </c>
      <c r="H38" s="231">
        <v>7</v>
      </c>
      <c r="I38" s="232">
        <v>2043</v>
      </c>
      <c r="J38" s="233">
        <f t="shared" si="2"/>
        <v>0.95080303996351301</v>
      </c>
      <c r="K38" s="231">
        <v>1</v>
      </c>
      <c r="L38" s="232">
        <v>279</v>
      </c>
      <c r="M38" s="233">
        <f t="shared" si="3"/>
        <v>0.42400571419887234</v>
      </c>
      <c r="N38" s="231">
        <v>45</v>
      </c>
      <c r="O38" s="232">
        <v>4854</v>
      </c>
      <c r="P38" s="233">
        <f t="shared" si="4"/>
        <v>3.9571512424183135</v>
      </c>
      <c r="Q38" s="231">
        <v>101</v>
      </c>
      <c r="R38" s="232">
        <v>14869</v>
      </c>
      <c r="S38" s="233">
        <f t="shared" si="5"/>
        <v>1.6222845091413751</v>
      </c>
      <c r="T38" s="19"/>
      <c r="U38" s="19"/>
      <c r="V38" s="19"/>
      <c r="W38" s="19"/>
      <c r="X38" s="19"/>
      <c r="Y38" s="19"/>
      <c r="Z38" s="19"/>
      <c r="AA38" s="19"/>
      <c r="AB38" s="19"/>
      <c r="AC38" s="19"/>
      <c r="AD38" s="19"/>
      <c r="AE38" s="19"/>
      <c r="AF38" s="19"/>
      <c r="AG38" s="19"/>
      <c r="AH38" s="19"/>
      <c r="AI38" s="19"/>
      <c r="AJ38" s="19"/>
      <c r="AK38" s="19"/>
      <c r="AL38" s="19"/>
      <c r="AM38" s="19"/>
      <c r="AN38" s="19"/>
      <c r="AO38" s="19"/>
      <c r="AP38" s="19"/>
      <c r="AQ38" s="19"/>
      <c r="AR38" s="19"/>
      <c r="AS38" s="19"/>
      <c r="AT38" s="19"/>
      <c r="AU38" s="19"/>
      <c r="AV38" s="19"/>
      <c r="AW38" s="19"/>
      <c r="AX38" s="19"/>
      <c r="AY38" s="19"/>
      <c r="AZ38" s="19"/>
      <c r="BA38" s="19"/>
      <c r="BB38" s="19"/>
      <c r="BC38" s="19"/>
      <c r="BD38" s="19"/>
      <c r="BE38" s="19"/>
      <c r="BF38" s="19"/>
      <c r="BG38" s="19"/>
      <c r="BH38" s="19"/>
      <c r="BI38" s="19"/>
      <c r="BJ38" s="19"/>
      <c r="BK38" s="19"/>
      <c r="BL38" s="19"/>
      <c r="BM38" s="19"/>
      <c r="BN38" s="19"/>
      <c r="BO38" s="19"/>
      <c r="BP38" s="19"/>
      <c r="BQ38" s="19"/>
      <c r="BR38" s="19"/>
      <c r="BS38" s="19"/>
      <c r="BT38" s="19"/>
      <c r="BU38" s="19"/>
      <c r="BV38" s="19"/>
      <c r="BW38" s="19"/>
      <c r="BX38" s="19"/>
      <c r="BY38" s="19"/>
      <c r="BZ38" s="19"/>
      <c r="CA38" s="19"/>
      <c r="CB38" s="19"/>
      <c r="CC38" s="19"/>
      <c r="CD38" s="19"/>
      <c r="CE38" s="19"/>
      <c r="CF38" s="19"/>
      <c r="CG38" s="19"/>
      <c r="CH38" s="19"/>
      <c r="CI38" s="19"/>
      <c r="CJ38" s="19"/>
      <c r="CK38" s="19"/>
      <c r="CL38" s="19"/>
      <c r="CM38" s="19"/>
      <c r="CN38" s="19"/>
      <c r="CO38" s="19"/>
      <c r="CP38" s="19"/>
      <c r="CQ38" s="19"/>
      <c r="CR38" s="19"/>
      <c r="CS38" s="19"/>
      <c r="CT38" s="19"/>
      <c r="CU38" s="19"/>
      <c r="CV38" s="19"/>
      <c r="CW38" s="19"/>
      <c r="CX38" s="19"/>
      <c r="CY38" s="19"/>
      <c r="CZ38" s="19"/>
      <c r="DA38" s="19"/>
      <c r="DB38" s="19"/>
      <c r="DC38" s="19"/>
      <c r="DD38" s="19"/>
      <c r="DE38" s="19"/>
      <c r="DF38" s="19"/>
      <c r="DG38" s="19"/>
      <c r="DH38" s="19"/>
      <c r="DI38" s="19"/>
      <c r="DJ38" s="19"/>
      <c r="DK38" s="19"/>
      <c r="DL38" s="19"/>
      <c r="DM38" s="19"/>
      <c r="DN38" s="19"/>
      <c r="DO38" s="19"/>
      <c r="DP38" s="19"/>
      <c r="DQ38" s="19"/>
    </row>
    <row r="39" spans="1:121" s="2" customFormat="1" ht="15" customHeight="1" x14ac:dyDescent="0.2">
      <c r="A39" s="386" t="s">
        <v>167</v>
      </c>
      <c r="B39" s="231">
        <v>210</v>
      </c>
      <c r="C39" s="232">
        <v>20920</v>
      </c>
      <c r="D39" s="233">
        <f t="shared" si="0"/>
        <v>10.051748245028181</v>
      </c>
      <c r="E39" s="231">
        <v>253</v>
      </c>
      <c r="F39" s="232">
        <v>38269</v>
      </c>
      <c r="G39" s="233">
        <f t="shared" si="1"/>
        <v>12.543593979441997</v>
      </c>
      <c r="H39" s="231">
        <v>121</v>
      </c>
      <c r="I39" s="232">
        <v>36264</v>
      </c>
      <c r="J39" s="233">
        <f t="shared" si="2"/>
        <v>16.877103005989639</v>
      </c>
      <c r="K39" s="231">
        <v>33</v>
      </c>
      <c r="L39" s="232">
        <v>13541</v>
      </c>
      <c r="M39" s="233">
        <f t="shared" si="3"/>
        <v>20.578714609200468</v>
      </c>
      <c r="N39" s="231">
        <v>184</v>
      </c>
      <c r="O39" s="232">
        <v>10418</v>
      </c>
      <c r="P39" s="233">
        <f t="shared" si="4"/>
        <v>8.4931194156394696</v>
      </c>
      <c r="Q39" s="231">
        <v>801</v>
      </c>
      <c r="R39" s="232">
        <v>119412</v>
      </c>
      <c r="S39" s="233">
        <f t="shared" si="5"/>
        <v>13.0284644431764</v>
      </c>
      <c r="T39" s="19"/>
      <c r="U39" s="19"/>
      <c r="V39" s="19"/>
      <c r="W39" s="19"/>
      <c r="X39" s="19"/>
      <c r="Y39" s="19"/>
      <c r="Z39" s="19"/>
      <c r="AA39" s="19"/>
      <c r="AB39" s="19"/>
      <c r="AC39" s="19"/>
      <c r="AD39" s="19"/>
      <c r="AE39" s="19"/>
      <c r="AF39" s="19"/>
      <c r="AG39" s="19"/>
      <c r="AH39" s="19"/>
      <c r="AI39" s="19"/>
      <c r="AJ39" s="19"/>
      <c r="AK39" s="19"/>
      <c r="AL39" s="19"/>
      <c r="AM39" s="19"/>
      <c r="AN39" s="19"/>
      <c r="AO39" s="19"/>
      <c r="AP39" s="19"/>
      <c r="AQ39" s="19"/>
      <c r="AR39" s="19"/>
      <c r="AS39" s="19"/>
      <c r="AT39" s="19"/>
      <c r="AU39" s="19"/>
      <c r="AV39" s="19"/>
      <c r="AW39" s="19"/>
      <c r="AX39" s="19"/>
      <c r="AY39" s="19"/>
      <c r="AZ39" s="19"/>
      <c r="BA39" s="19"/>
      <c r="BB39" s="19"/>
      <c r="BC39" s="19"/>
      <c r="BD39" s="19"/>
      <c r="BE39" s="19"/>
      <c r="BF39" s="19"/>
      <c r="BG39" s="19"/>
      <c r="BH39" s="19"/>
      <c r="BI39" s="19"/>
      <c r="BJ39" s="19"/>
      <c r="BK39" s="19"/>
      <c r="BL39" s="19"/>
      <c r="BM39" s="19"/>
      <c r="BN39" s="19"/>
      <c r="BO39" s="19"/>
      <c r="BP39" s="19"/>
      <c r="BQ39" s="19"/>
      <c r="BR39" s="19"/>
      <c r="BS39" s="19"/>
      <c r="BT39" s="19"/>
      <c r="BU39" s="19"/>
      <c r="BV39" s="19"/>
      <c r="BW39" s="19"/>
      <c r="BX39" s="19"/>
      <c r="BY39" s="19"/>
      <c r="BZ39" s="19"/>
      <c r="CA39" s="19"/>
      <c r="CB39" s="19"/>
      <c r="CC39" s="19"/>
      <c r="CD39" s="19"/>
      <c r="CE39" s="19"/>
      <c r="CF39" s="19"/>
      <c r="CG39" s="19"/>
      <c r="CH39" s="19"/>
      <c r="CI39" s="19"/>
      <c r="CJ39" s="19"/>
      <c r="CK39" s="19"/>
      <c r="CL39" s="19"/>
      <c r="CM39" s="19"/>
      <c r="CN39" s="19"/>
      <c r="CO39" s="19"/>
      <c r="CP39" s="19"/>
      <c r="CQ39" s="19"/>
      <c r="CR39" s="19"/>
      <c r="CS39" s="19"/>
      <c r="CT39" s="19"/>
      <c r="CU39" s="19"/>
      <c r="CV39" s="19"/>
      <c r="CW39" s="19"/>
      <c r="CX39" s="19"/>
      <c r="CY39" s="19"/>
      <c r="CZ39" s="19"/>
      <c r="DA39" s="19"/>
      <c r="DB39" s="19"/>
      <c r="DC39" s="19"/>
      <c r="DD39" s="19"/>
      <c r="DE39" s="19"/>
      <c r="DF39" s="19"/>
      <c r="DG39" s="19"/>
      <c r="DH39" s="19"/>
      <c r="DI39" s="19"/>
      <c r="DJ39" s="19"/>
      <c r="DK39" s="19"/>
      <c r="DL39" s="19"/>
      <c r="DM39" s="19"/>
      <c r="DN39" s="19"/>
      <c r="DO39" s="19"/>
      <c r="DP39" s="19"/>
      <c r="DQ39" s="19"/>
    </row>
    <row r="40" spans="1:121" s="2" customFormat="1" ht="15" customHeight="1" x14ac:dyDescent="0.2">
      <c r="A40" s="190" t="s">
        <v>159</v>
      </c>
      <c r="B40" s="231">
        <v>39</v>
      </c>
      <c r="C40" s="232">
        <v>2125</v>
      </c>
      <c r="D40" s="233">
        <f t="shared" si="0"/>
        <v>1.021030832728723</v>
      </c>
      <c r="E40" s="231">
        <v>38</v>
      </c>
      <c r="F40" s="232">
        <v>3185</v>
      </c>
      <c r="G40" s="233">
        <f t="shared" si="1"/>
        <v>1.0439610866372981</v>
      </c>
      <c r="H40" s="231">
        <v>11</v>
      </c>
      <c r="I40" s="232">
        <v>1581</v>
      </c>
      <c r="J40" s="233">
        <f t="shared" si="2"/>
        <v>0.73579031139614004</v>
      </c>
      <c r="K40" s="231">
        <v>1</v>
      </c>
      <c r="L40" s="232">
        <v>80</v>
      </c>
      <c r="M40" s="233">
        <f t="shared" si="3"/>
        <v>0.12157869941186304</v>
      </c>
      <c r="N40" s="231">
        <v>109</v>
      </c>
      <c r="O40" s="232">
        <v>4580</v>
      </c>
      <c r="P40" s="233">
        <f t="shared" si="4"/>
        <v>3.7337768212352445</v>
      </c>
      <c r="Q40" s="231">
        <v>198</v>
      </c>
      <c r="R40" s="232">
        <v>11551</v>
      </c>
      <c r="S40" s="233">
        <f t="shared" si="5"/>
        <v>1.2602736139008692</v>
      </c>
      <c r="T40" s="19"/>
      <c r="U40" s="19"/>
      <c r="V40" s="19"/>
      <c r="W40" s="19"/>
      <c r="X40" s="19"/>
      <c r="Y40" s="19"/>
      <c r="Z40" s="19"/>
      <c r="AA40" s="19"/>
      <c r="AB40" s="19"/>
      <c r="AC40" s="19"/>
      <c r="AD40" s="19"/>
      <c r="AE40" s="19"/>
      <c r="AF40" s="19"/>
      <c r="AG40" s="19"/>
      <c r="AH40" s="19"/>
      <c r="AI40" s="19"/>
      <c r="AJ40" s="19"/>
      <c r="AK40" s="19"/>
      <c r="AL40" s="19"/>
      <c r="AM40" s="19"/>
      <c r="AN40" s="19"/>
      <c r="AO40" s="19"/>
      <c r="AP40" s="19"/>
      <c r="AQ40" s="19"/>
      <c r="AR40" s="19"/>
      <c r="AS40" s="19"/>
      <c r="AT40" s="19"/>
      <c r="AU40" s="19"/>
      <c r="AV40" s="19"/>
      <c r="AW40" s="19"/>
      <c r="AX40" s="19"/>
      <c r="AY40" s="19"/>
      <c r="AZ40" s="19"/>
      <c r="BA40" s="19"/>
      <c r="BB40" s="19"/>
      <c r="BC40" s="19"/>
      <c r="BD40" s="19"/>
      <c r="BE40" s="19"/>
      <c r="BF40" s="19"/>
      <c r="BG40" s="19"/>
      <c r="BH40" s="19"/>
      <c r="BI40" s="19"/>
      <c r="BJ40" s="19"/>
      <c r="BK40" s="19"/>
      <c r="BL40" s="19"/>
      <c r="BM40" s="19"/>
      <c r="BN40" s="19"/>
      <c r="BO40" s="19"/>
      <c r="BP40" s="19"/>
      <c r="BQ40" s="19"/>
      <c r="BR40" s="19"/>
      <c r="BS40" s="19"/>
      <c r="BT40" s="19"/>
      <c r="BU40" s="19"/>
      <c r="BV40" s="19"/>
      <c r="BW40" s="19"/>
      <c r="BX40" s="19"/>
      <c r="BY40" s="19"/>
      <c r="BZ40" s="19"/>
      <c r="CA40" s="19"/>
      <c r="CB40" s="19"/>
      <c r="CC40" s="19"/>
      <c r="CD40" s="19"/>
      <c r="CE40" s="19"/>
      <c r="CF40" s="19"/>
      <c r="CG40" s="19"/>
      <c r="CH40" s="19"/>
      <c r="CI40" s="19"/>
      <c r="CJ40" s="19"/>
      <c r="CK40" s="19"/>
      <c r="CL40" s="19"/>
      <c r="CM40" s="19"/>
      <c r="CN40" s="19"/>
      <c r="CO40" s="19"/>
      <c r="CP40" s="19"/>
      <c r="CQ40" s="19"/>
      <c r="CR40" s="19"/>
      <c r="CS40" s="19"/>
      <c r="CT40" s="19"/>
      <c r="CU40" s="19"/>
      <c r="CV40" s="19"/>
      <c r="CW40" s="19"/>
      <c r="CX40" s="19"/>
      <c r="CY40" s="19"/>
      <c r="CZ40" s="19"/>
      <c r="DA40" s="19"/>
      <c r="DB40" s="19"/>
      <c r="DC40" s="19"/>
      <c r="DD40" s="19"/>
      <c r="DE40" s="19"/>
      <c r="DF40" s="19"/>
      <c r="DG40" s="19"/>
      <c r="DH40" s="19"/>
      <c r="DI40" s="19"/>
      <c r="DJ40" s="19"/>
      <c r="DK40" s="19"/>
      <c r="DL40" s="19"/>
      <c r="DM40" s="19"/>
      <c r="DN40" s="19"/>
      <c r="DO40" s="19"/>
      <c r="DP40" s="19"/>
      <c r="DQ40" s="19"/>
    </row>
    <row r="41" spans="1:121" s="2" customFormat="1" ht="15" customHeight="1" x14ac:dyDescent="0.2">
      <c r="A41" s="190" t="s">
        <v>155</v>
      </c>
      <c r="B41" s="231">
        <v>53</v>
      </c>
      <c r="C41" s="232">
        <v>6715</v>
      </c>
      <c r="D41" s="233">
        <f t="shared" si="0"/>
        <v>3.2264574314227645</v>
      </c>
      <c r="E41" s="231">
        <v>29</v>
      </c>
      <c r="F41" s="232">
        <v>3571</v>
      </c>
      <c r="G41" s="233">
        <f t="shared" si="1"/>
        <v>1.1704819593035451</v>
      </c>
      <c r="H41" s="231">
        <v>6</v>
      </c>
      <c r="I41" s="232">
        <v>1469</v>
      </c>
      <c r="J41" s="233">
        <f t="shared" si="2"/>
        <v>0.68366601356162537</v>
      </c>
      <c r="K41" s="231">
        <v>1</v>
      </c>
      <c r="L41" s="232">
        <v>112</v>
      </c>
      <c r="M41" s="233">
        <f t="shared" si="3"/>
        <v>0.17021017917660825</v>
      </c>
      <c r="N41" s="231">
        <v>70</v>
      </c>
      <c r="O41" s="232">
        <v>3901</v>
      </c>
      <c r="P41" s="233">
        <f t="shared" si="4"/>
        <v>3.180232178960412</v>
      </c>
      <c r="Q41" s="231">
        <v>159</v>
      </c>
      <c r="R41" s="232">
        <v>15768</v>
      </c>
      <c r="S41" s="233">
        <f t="shared" si="5"/>
        <v>1.7203700410344478</v>
      </c>
      <c r="T41" s="19"/>
      <c r="U41" s="19"/>
      <c r="V41" s="19"/>
      <c r="W41" s="19"/>
      <c r="X41" s="19"/>
      <c r="Y41" s="19"/>
      <c r="Z41" s="19"/>
      <c r="AA41" s="19"/>
      <c r="AB41" s="19"/>
      <c r="AC41" s="19"/>
      <c r="AD41" s="19"/>
      <c r="AE41" s="19"/>
      <c r="AF41" s="19"/>
      <c r="AG41" s="19"/>
      <c r="AH41" s="19"/>
      <c r="AI41" s="19"/>
      <c r="AJ41" s="19"/>
      <c r="AK41" s="19"/>
      <c r="AL41" s="19"/>
      <c r="AM41" s="19"/>
      <c r="AN41" s="19"/>
      <c r="AO41" s="19"/>
      <c r="AP41" s="19"/>
      <c r="AQ41" s="19"/>
      <c r="AR41" s="19"/>
      <c r="AS41" s="19"/>
      <c r="AT41" s="19"/>
      <c r="AU41" s="19"/>
      <c r="AV41" s="19"/>
      <c r="AW41" s="19"/>
      <c r="AX41" s="19"/>
      <c r="AY41" s="19"/>
      <c r="AZ41" s="19"/>
      <c r="BA41" s="19"/>
      <c r="BB41" s="19"/>
      <c r="BC41" s="19"/>
      <c r="BD41" s="19"/>
      <c r="BE41" s="19"/>
      <c r="BF41" s="19"/>
      <c r="BG41" s="19"/>
      <c r="BH41" s="19"/>
      <c r="BI41" s="19"/>
      <c r="BJ41" s="19"/>
      <c r="BK41" s="19"/>
      <c r="BL41" s="19"/>
      <c r="BM41" s="19"/>
      <c r="BN41" s="19"/>
      <c r="BO41" s="19"/>
      <c r="BP41" s="19"/>
      <c r="BQ41" s="19"/>
      <c r="BR41" s="19"/>
      <c r="BS41" s="19"/>
      <c r="BT41" s="19"/>
      <c r="BU41" s="19"/>
      <c r="BV41" s="19"/>
      <c r="BW41" s="19"/>
      <c r="BX41" s="19"/>
      <c r="BY41" s="19"/>
      <c r="BZ41" s="19"/>
      <c r="CA41" s="19"/>
      <c r="CB41" s="19"/>
      <c r="CC41" s="19"/>
      <c r="CD41" s="19"/>
      <c r="CE41" s="19"/>
      <c r="CF41" s="19"/>
      <c r="CG41" s="19"/>
      <c r="CH41" s="19"/>
      <c r="CI41" s="19"/>
      <c r="CJ41" s="19"/>
      <c r="CK41" s="19"/>
      <c r="CL41" s="19"/>
      <c r="CM41" s="19"/>
      <c r="CN41" s="19"/>
      <c r="CO41" s="19"/>
      <c r="CP41" s="19"/>
      <c r="CQ41" s="19"/>
      <c r="CR41" s="19"/>
      <c r="CS41" s="19"/>
      <c r="CT41" s="19"/>
      <c r="CU41" s="19"/>
      <c r="CV41" s="19"/>
      <c r="CW41" s="19"/>
      <c r="CX41" s="19"/>
      <c r="CY41" s="19"/>
      <c r="CZ41" s="19"/>
      <c r="DA41" s="19"/>
      <c r="DB41" s="19"/>
      <c r="DC41" s="19"/>
      <c r="DD41" s="19"/>
      <c r="DE41" s="19"/>
      <c r="DF41" s="19"/>
      <c r="DG41" s="19"/>
      <c r="DH41" s="19"/>
      <c r="DI41" s="19"/>
      <c r="DJ41" s="19"/>
      <c r="DK41" s="19"/>
      <c r="DL41" s="19"/>
      <c r="DM41" s="19"/>
      <c r="DN41" s="19"/>
      <c r="DO41" s="19"/>
      <c r="DP41" s="19"/>
      <c r="DQ41" s="19"/>
    </row>
    <row r="42" spans="1:121" s="2" customFormat="1" ht="15" customHeight="1" x14ac:dyDescent="0.2">
      <c r="A42" s="386" t="s">
        <v>166</v>
      </c>
      <c r="B42" s="231">
        <v>183</v>
      </c>
      <c r="C42" s="232">
        <v>10614</v>
      </c>
      <c r="D42" s="233">
        <f t="shared" si="0"/>
        <v>5.0998688275683133</v>
      </c>
      <c r="E42" s="231">
        <v>205</v>
      </c>
      <c r="F42" s="232">
        <v>16660</v>
      </c>
      <c r="G42" s="233">
        <f t="shared" si="1"/>
        <v>5.4607195301027902</v>
      </c>
      <c r="H42" s="231">
        <v>57</v>
      </c>
      <c r="I42" s="232">
        <v>8059</v>
      </c>
      <c r="J42" s="233">
        <f t="shared" si="2"/>
        <v>3.7506224665031578</v>
      </c>
      <c r="K42" s="231">
        <v>5</v>
      </c>
      <c r="L42" s="232">
        <v>1292</v>
      </c>
      <c r="M42" s="233">
        <f t="shared" si="3"/>
        <v>1.963495995501588</v>
      </c>
      <c r="N42" s="231">
        <v>238</v>
      </c>
      <c r="O42" s="232">
        <v>7584</v>
      </c>
      <c r="P42" s="233">
        <f t="shared" si="4"/>
        <v>6.182743103110937</v>
      </c>
      <c r="Q42" s="231">
        <v>688</v>
      </c>
      <c r="R42" s="232">
        <v>44209</v>
      </c>
      <c r="S42" s="233">
        <f t="shared" si="5"/>
        <v>4.8234296768196288</v>
      </c>
      <c r="T42" s="19"/>
      <c r="U42" s="19"/>
      <c r="V42" s="19"/>
      <c r="W42" s="19"/>
      <c r="X42" s="19"/>
      <c r="Y42" s="19"/>
      <c r="Z42" s="19"/>
      <c r="AA42" s="19"/>
      <c r="AB42" s="19"/>
      <c r="AC42" s="19"/>
      <c r="AD42" s="19"/>
      <c r="AE42" s="19"/>
      <c r="AF42" s="19"/>
      <c r="AG42" s="19"/>
      <c r="AH42" s="19"/>
      <c r="AI42" s="19"/>
      <c r="AJ42" s="19"/>
      <c r="AK42" s="19"/>
      <c r="AL42" s="19"/>
      <c r="AM42" s="19"/>
      <c r="AN42" s="19"/>
      <c r="AO42" s="19"/>
      <c r="AP42" s="19"/>
      <c r="AQ42" s="19"/>
      <c r="AR42" s="19"/>
      <c r="AS42" s="19"/>
      <c r="AT42" s="19"/>
      <c r="AU42" s="19"/>
      <c r="AV42" s="19"/>
      <c r="AW42" s="19"/>
      <c r="AX42" s="19"/>
      <c r="AY42" s="19"/>
      <c r="AZ42" s="19"/>
      <c r="BA42" s="19"/>
      <c r="BB42" s="19"/>
      <c r="BC42" s="19"/>
      <c r="BD42" s="19"/>
      <c r="BE42" s="19"/>
      <c r="BF42" s="19"/>
      <c r="BG42" s="19"/>
      <c r="BH42" s="19"/>
      <c r="BI42" s="19"/>
      <c r="BJ42" s="19"/>
      <c r="BK42" s="19"/>
      <c r="BL42" s="19"/>
      <c r="BM42" s="19"/>
      <c r="BN42" s="19"/>
      <c r="BO42" s="19"/>
      <c r="BP42" s="19"/>
      <c r="BQ42" s="19"/>
      <c r="BR42" s="19"/>
      <c r="BS42" s="19"/>
      <c r="BT42" s="19"/>
      <c r="BU42" s="19"/>
      <c r="BV42" s="19"/>
      <c r="BW42" s="19"/>
      <c r="BX42" s="19"/>
      <c r="BY42" s="19"/>
      <c r="BZ42" s="19"/>
      <c r="CA42" s="19"/>
      <c r="CB42" s="19"/>
      <c r="CC42" s="19"/>
      <c r="CD42" s="19"/>
      <c r="CE42" s="19"/>
      <c r="CF42" s="19"/>
      <c r="CG42" s="19"/>
      <c r="CH42" s="19"/>
      <c r="CI42" s="19"/>
      <c r="CJ42" s="19"/>
      <c r="CK42" s="19"/>
      <c r="CL42" s="19"/>
      <c r="CM42" s="19"/>
      <c r="CN42" s="19"/>
      <c r="CO42" s="19"/>
      <c r="CP42" s="19"/>
      <c r="CQ42" s="19"/>
      <c r="CR42" s="19"/>
      <c r="CS42" s="19"/>
      <c r="CT42" s="19"/>
      <c r="CU42" s="19"/>
      <c r="CV42" s="19"/>
      <c r="CW42" s="19"/>
      <c r="CX42" s="19"/>
      <c r="CY42" s="19"/>
      <c r="CZ42" s="19"/>
      <c r="DA42" s="19"/>
      <c r="DB42" s="19"/>
      <c r="DC42" s="19"/>
      <c r="DD42" s="19"/>
      <c r="DE42" s="19"/>
      <c r="DF42" s="19"/>
      <c r="DG42" s="19"/>
      <c r="DH42" s="19"/>
      <c r="DI42" s="19"/>
      <c r="DJ42" s="19"/>
      <c r="DK42" s="19"/>
      <c r="DL42" s="19"/>
      <c r="DM42" s="19"/>
      <c r="DN42" s="19"/>
      <c r="DO42" s="19"/>
      <c r="DP42" s="19"/>
      <c r="DQ42" s="19"/>
    </row>
    <row r="43" spans="1:121" s="2" customFormat="1" ht="15" customHeight="1" x14ac:dyDescent="0.2">
      <c r="A43" s="190" t="s">
        <v>154</v>
      </c>
      <c r="B43" s="231">
        <v>144</v>
      </c>
      <c r="C43" s="232">
        <v>14105</v>
      </c>
      <c r="D43" s="233">
        <f t="shared" si="0"/>
        <v>6.7772423038299463</v>
      </c>
      <c r="E43" s="231">
        <v>76</v>
      </c>
      <c r="F43" s="232">
        <v>10088</v>
      </c>
      <c r="G43" s="233">
        <f t="shared" si="1"/>
        <v>3.3065869519614015</v>
      </c>
      <c r="H43" s="231">
        <v>20</v>
      </c>
      <c r="I43" s="232">
        <v>4575</v>
      </c>
      <c r="J43" s="233">
        <f t="shared" si="2"/>
        <v>2.1291844874366479</v>
      </c>
      <c r="K43" s="231">
        <v>3</v>
      </c>
      <c r="L43" s="232">
        <v>1128</v>
      </c>
      <c r="M43" s="233">
        <f t="shared" si="3"/>
        <v>1.714259661707269</v>
      </c>
      <c r="N43" s="231">
        <v>103</v>
      </c>
      <c r="O43" s="232">
        <v>5561</v>
      </c>
      <c r="P43" s="233">
        <f t="shared" si="4"/>
        <v>4.5335224678797363</v>
      </c>
      <c r="Q43" s="231">
        <v>346</v>
      </c>
      <c r="R43" s="232">
        <v>35457</v>
      </c>
      <c r="S43" s="233">
        <f t="shared" si="5"/>
        <v>3.8685413841297827</v>
      </c>
      <c r="T43" s="19"/>
      <c r="U43" s="19"/>
      <c r="V43" s="19"/>
      <c r="W43" s="19"/>
      <c r="X43" s="19"/>
      <c r="Y43" s="19"/>
      <c r="Z43" s="19"/>
      <c r="AA43" s="19"/>
      <c r="AB43" s="19"/>
      <c r="AC43" s="19"/>
      <c r="AD43" s="19"/>
      <c r="AE43" s="19"/>
      <c r="AF43" s="19"/>
      <c r="AG43" s="19"/>
      <c r="AH43" s="19"/>
      <c r="AI43" s="19"/>
      <c r="AJ43" s="19"/>
      <c r="AK43" s="19"/>
      <c r="AL43" s="19"/>
      <c r="AM43" s="19"/>
      <c r="AN43" s="19"/>
      <c r="AO43" s="19"/>
      <c r="AP43" s="19"/>
      <c r="AQ43" s="19"/>
      <c r="AR43" s="19"/>
      <c r="AS43" s="19"/>
      <c r="AT43" s="19"/>
      <c r="AU43" s="19"/>
      <c r="AV43" s="19"/>
      <c r="AW43" s="19"/>
      <c r="AX43" s="19"/>
      <c r="AY43" s="19"/>
      <c r="AZ43" s="19"/>
      <c r="BA43" s="19"/>
      <c r="BB43" s="19"/>
      <c r="BC43" s="19"/>
      <c r="BD43" s="19"/>
      <c r="BE43" s="19"/>
      <c r="BF43" s="19"/>
      <c r="BG43" s="19"/>
      <c r="BH43" s="19"/>
      <c r="BI43" s="19"/>
      <c r="BJ43" s="19"/>
      <c r="BK43" s="19"/>
      <c r="BL43" s="19"/>
      <c r="BM43" s="19"/>
      <c r="BN43" s="19"/>
      <c r="BO43" s="19"/>
      <c r="BP43" s="19"/>
      <c r="BQ43" s="19"/>
      <c r="BR43" s="19"/>
      <c r="BS43" s="19"/>
      <c r="BT43" s="19"/>
      <c r="BU43" s="19"/>
      <c r="BV43" s="19"/>
      <c r="BW43" s="19"/>
      <c r="BX43" s="19"/>
      <c r="BY43" s="19"/>
      <c r="BZ43" s="19"/>
      <c r="CA43" s="19"/>
      <c r="CB43" s="19"/>
      <c r="CC43" s="19"/>
      <c r="CD43" s="19"/>
      <c r="CE43" s="19"/>
      <c r="CF43" s="19"/>
      <c r="CG43" s="19"/>
      <c r="CH43" s="19"/>
      <c r="CI43" s="19"/>
      <c r="CJ43" s="19"/>
      <c r="CK43" s="19"/>
      <c r="CL43" s="19"/>
      <c r="CM43" s="19"/>
      <c r="CN43" s="19"/>
      <c r="CO43" s="19"/>
      <c r="CP43" s="19"/>
      <c r="CQ43" s="19"/>
      <c r="CR43" s="19"/>
      <c r="CS43" s="19"/>
      <c r="CT43" s="19"/>
      <c r="CU43" s="19"/>
      <c r="CV43" s="19"/>
      <c r="CW43" s="19"/>
      <c r="CX43" s="19"/>
      <c r="CY43" s="19"/>
      <c r="CZ43" s="19"/>
      <c r="DA43" s="19"/>
      <c r="DB43" s="19"/>
      <c r="DC43" s="19"/>
      <c r="DD43" s="19"/>
      <c r="DE43" s="19"/>
      <c r="DF43" s="19"/>
      <c r="DG43" s="19"/>
      <c r="DH43" s="19"/>
      <c r="DI43" s="19"/>
      <c r="DJ43" s="19"/>
      <c r="DK43" s="19"/>
      <c r="DL43" s="19"/>
      <c r="DM43" s="19"/>
      <c r="DN43" s="19"/>
      <c r="DO43" s="19"/>
      <c r="DP43" s="19"/>
      <c r="DQ43" s="19"/>
    </row>
    <row r="44" spans="1:121" s="2" customFormat="1" ht="15" customHeight="1" x14ac:dyDescent="0.2">
      <c r="A44" s="386" t="s">
        <v>168</v>
      </c>
      <c r="B44" s="231">
        <v>178</v>
      </c>
      <c r="C44" s="232">
        <v>14460</v>
      </c>
      <c r="D44" s="233">
        <f t="shared" si="0"/>
        <v>6.9478145135328626</v>
      </c>
      <c r="E44" s="231">
        <v>206</v>
      </c>
      <c r="F44" s="232">
        <v>27206</v>
      </c>
      <c r="G44" s="233">
        <f t="shared" si="1"/>
        <v>8.91742710299979</v>
      </c>
      <c r="H44" s="231">
        <v>133</v>
      </c>
      <c r="I44" s="232">
        <v>29970</v>
      </c>
      <c r="J44" s="233">
        <f t="shared" si="2"/>
        <v>13.947903625896467</v>
      </c>
      <c r="K44" s="231">
        <v>29</v>
      </c>
      <c r="L44" s="232">
        <v>9001</v>
      </c>
      <c r="M44" s="233">
        <f t="shared" si="3"/>
        <v>13.679123417577241</v>
      </c>
      <c r="N44" s="231">
        <v>98</v>
      </c>
      <c r="O44" s="232">
        <v>4943</v>
      </c>
      <c r="P44" s="233">
        <f t="shared" si="4"/>
        <v>4.0297071675471203</v>
      </c>
      <c r="Q44" s="231">
        <v>644</v>
      </c>
      <c r="R44" s="232">
        <v>85580</v>
      </c>
      <c r="S44" s="233">
        <f t="shared" si="5"/>
        <v>9.3372189314896019</v>
      </c>
      <c r="T44" s="19"/>
      <c r="U44" s="19"/>
      <c r="V44" s="19"/>
      <c r="W44" s="19"/>
      <c r="X44" s="19"/>
      <c r="Y44" s="19"/>
      <c r="Z44" s="19"/>
      <c r="AA44" s="19"/>
      <c r="AB44" s="19"/>
      <c r="AC44" s="19"/>
      <c r="AD44" s="19"/>
      <c r="AE44" s="19"/>
      <c r="AF44" s="19"/>
      <c r="AG44" s="19"/>
      <c r="AH44" s="19"/>
      <c r="AI44" s="19"/>
      <c r="AJ44" s="19"/>
      <c r="AK44" s="19"/>
      <c r="AL44" s="19"/>
      <c r="AM44" s="19"/>
      <c r="AN44" s="19"/>
      <c r="AO44" s="19"/>
      <c r="AP44" s="19"/>
      <c r="AQ44" s="19"/>
      <c r="AR44" s="19"/>
      <c r="AS44" s="19"/>
      <c r="AT44" s="19"/>
      <c r="AU44" s="19"/>
      <c r="AV44" s="19"/>
      <c r="AW44" s="19"/>
      <c r="AX44" s="19"/>
      <c r="AY44" s="19"/>
      <c r="AZ44" s="19"/>
      <c r="BA44" s="19"/>
      <c r="BB44" s="19"/>
      <c r="BC44" s="19"/>
      <c r="BD44" s="19"/>
      <c r="BE44" s="19"/>
      <c r="BF44" s="19"/>
      <c r="BG44" s="19"/>
      <c r="BH44" s="19"/>
      <c r="BI44" s="19"/>
      <c r="BJ44" s="19"/>
      <c r="BK44" s="19"/>
      <c r="BL44" s="19"/>
      <c r="BM44" s="19"/>
      <c r="BN44" s="19"/>
      <c r="BO44" s="19"/>
      <c r="BP44" s="19"/>
      <c r="BQ44" s="19"/>
      <c r="BR44" s="19"/>
      <c r="BS44" s="19"/>
      <c r="BT44" s="19"/>
      <c r="BU44" s="19"/>
      <c r="BV44" s="19"/>
      <c r="BW44" s="19"/>
      <c r="BX44" s="19"/>
      <c r="BY44" s="19"/>
      <c r="BZ44" s="19"/>
      <c r="CA44" s="19"/>
      <c r="CB44" s="19"/>
      <c r="CC44" s="19"/>
      <c r="CD44" s="19"/>
      <c r="CE44" s="19"/>
      <c r="CF44" s="19"/>
      <c r="CG44" s="19"/>
      <c r="CH44" s="19"/>
      <c r="CI44" s="19"/>
      <c r="CJ44" s="19"/>
      <c r="CK44" s="19"/>
      <c r="CL44" s="19"/>
      <c r="CM44" s="19"/>
      <c r="CN44" s="19"/>
      <c r="CO44" s="19"/>
      <c r="CP44" s="19"/>
      <c r="CQ44" s="19"/>
      <c r="CR44" s="19"/>
      <c r="CS44" s="19"/>
      <c r="CT44" s="19"/>
      <c r="CU44" s="19"/>
      <c r="CV44" s="19"/>
      <c r="CW44" s="19"/>
      <c r="CX44" s="19"/>
      <c r="CY44" s="19"/>
      <c r="CZ44" s="19"/>
      <c r="DA44" s="19"/>
      <c r="DB44" s="19"/>
      <c r="DC44" s="19"/>
      <c r="DD44" s="19"/>
      <c r="DE44" s="19"/>
      <c r="DF44" s="19"/>
      <c r="DG44" s="19"/>
      <c r="DH44" s="19"/>
      <c r="DI44" s="19"/>
      <c r="DJ44" s="19"/>
      <c r="DK44" s="19"/>
      <c r="DL44" s="19"/>
      <c r="DM44" s="19"/>
      <c r="DN44" s="19"/>
      <c r="DO44" s="19"/>
      <c r="DP44" s="19"/>
      <c r="DQ44" s="19"/>
    </row>
    <row r="45" spans="1:121" s="2" customFormat="1" ht="15" customHeight="1" x14ac:dyDescent="0.2">
      <c r="A45" s="190" t="s">
        <v>149</v>
      </c>
      <c r="B45" s="231">
        <v>96</v>
      </c>
      <c r="C45" s="232">
        <v>8087</v>
      </c>
      <c r="D45" s="233">
        <f t="shared" si="0"/>
        <v>3.8856829855422035</v>
      </c>
      <c r="E45" s="231">
        <v>39</v>
      </c>
      <c r="F45" s="232">
        <v>6078</v>
      </c>
      <c r="G45" s="233">
        <f t="shared" si="1"/>
        <v>1.9922120830711139</v>
      </c>
      <c r="H45" s="231">
        <v>20</v>
      </c>
      <c r="I45" s="232">
        <v>3816</v>
      </c>
      <c r="J45" s="233">
        <f t="shared" si="2"/>
        <v>1.7759492905045353</v>
      </c>
      <c r="K45" s="231">
        <v>4</v>
      </c>
      <c r="L45" s="232">
        <v>1614</v>
      </c>
      <c r="M45" s="233">
        <f t="shared" si="3"/>
        <v>2.452850260634337</v>
      </c>
      <c r="N45" s="231">
        <v>33</v>
      </c>
      <c r="O45" s="232">
        <v>1731</v>
      </c>
      <c r="P45" s="233">
        <f t="shared" si="4"/>
        <v>1.4111719819996087</v>
      </c>
      <c r="Q45" s="231">
        <v>192</v>
      </c>
      <c r="R45" s="232">
        <v>21326</v>
      </c>
      <c r="S45" s="233">
        <f t="shared" si="5"/>
        <v>2.3267764773655908</v>
      </c>
      <c r="T45" s="19"/>
      <c r="U45" s="19"/>
      <c r="V45" s="19"/>
      <c r="W45" s="19"/>
      <c r="X45" s="19"/>
      <c r="Y45" s="19"/>
      <c r="Z45" s="19"/>
      <c r="AA45" s="19"/>
      <c r="AB45" s="19"/>
      <c r="AC45" s="19"/>
      <c r="AD45" s="19"/>
      <c r="AE45" s="19"/>
      <c r="AF45" s="19"/>
      <c r="AG45" s="19"/>
      <c r="AH45" s="19"/>
      <c r="AI45" s="19"/>
      <c r="AJ45" s="19"/>
      <c r="AK45" s="19"/>
      <c r="AL45" s="19"/>
      <c r="AM45" s="19"/>
      <c r="AN45" s="19"/>
      <c r="AO45" s="19"/>
      <c r="AP45" s="19"/>
      <c r="AQ45" s="19"/>
      <c r="AR45" s="19"/>
      <c r="AS45" s="19"/>
      <c r="AT45" s="19"/>
      <c r="AU45" s="19"/>
      <c r="AV45" s="19"/>
      <c r="AW45" s="19"/>
      <c r="AX45" s="19"/>
      <c r="AY45" s="19"/>
      <c r="AZ45" s="19"/>
      <c r="BA45" s="19"/>
      <c r="BB45" s="19"/>
      <c r="BC45" s="19"/>
      <c r="BD45" s="19"/>
      <c r="BE45" s="19"/>
      <c r="BF45" s="19"/>
      <c r="BG45" s="19"/>
      <c r="BH45" s="19"/>
      <c r="BI45" s="19"/>
      <c r="BJ45" s="19"/>
      <c r="BK45" s="19"/>
      <c r="BL45" s="19"/>
      <c r="BM45" s="19"/>
      <c r="BN45" s="19"/>
      <c r="BO45" s="19"/>
      <c r="BP45" s="19"/>
      <c r="BQ45" s="19"/>
      <c r="BR45" s="19"/>
      <c r="BS45" s="19"/>
      <c r="BT45" s="19"/>
      <c r="BU45" s="19"/>
      <c r="BV45" s="19"/>
      <c r="BW45" s="19"/>
      <c r="BX45" s="19"/>
      <c r="BY45" s="19"/>
      <c r="BZ45" s="19"/>
      <c r="CA45" s="19"/>
      <c r="CB45" s="19"/>
      <c r="CC45" s="19"/>
      <c r="CD45" s="19"/>
      <c r="CE45" s="19"/>
      <c r="CF45" s="19"/>
      <c r="CG45" s="19"/>
      <c r="CH45" s="19"/>
      <c r="CI45" s="19"/>
      <c r="CJ45" s="19"/>
      <c r="CK45" s="19"/>
      <c r="CL45" s="19"/>
      <c r="CM45" s="19"/>
      <c r="CN45" s="19"/>
      <c r="CO45" s="19"/>
      <c r="CP45" s="19"/>
      <c r="CQ45" s="19"/>
      <c r="CR45" s="19"/>
      <c r="CS45" s="19"/>
      <c r="CT45" s="19"/>
      <c r="CU45" s="19"/>
      <c r="CV45" s="19"/>
      <c r="CW45" s="19"/>
      <c r="CX45" s="19"/>
      <c r="CY45" s="19"/>
      <c r="CZ45" s="19"/>
      <c r="DA45" s="19"/>
      <c r="DB45" s="19"/>
      <c r="DC45" s="19"/>
      <c r="DD45" s="19"/>
      <c r="DE45" s="19"/>
      <c r="DF45" s="19"/>
      <c r="DG45" s="19"/>
      <c r="DH45" s="19"/>
      <c r="DI45" s="19"/>
      <c r="DJ45" s="19"/>
      <c r="DK45" s="19"/>
      <c r="DL45" s="19"/>
      <c r="DM45" s="19"/>
      <c r="DN45" s="19"/>
      <c r="DO45" s="19"/>
      <c r="DP45" s="19"/>
      <c r="DQ45" s="19"/>
    </row>
    <row r="46" spans="1:121" s="2" customFormat="1" ht="15" customHeight="1" x14ac:dyDescent="0.2">
      <c r="A46" s="386" t="s">
        <v>165</v>
      </c>
      <c r="B46" s="231">
        <v>136</v>
      </c>
      <c r="C46" s="232">
        <v>12651</v>
      </c>
      <c r="D46" s="233">
        <f t="shared" si="0"/>
        <v>6.0786169716946228</v>
      </c>
      <c r="E46" s="231">
        <v>108</v>
      </c>
      <c r="F46" s="232">
        <v>16245</v>
      </c>
      <c r="G46" s="233">
        <f t="shared" si="1"/>
        <v>5.3246932032724983</v>
      </c>
      <c r="H46" s="231">
        <v>75</v>
      </c>
      <c r="I46" s="232">
        <v>17425</v>
      </c>
      <c r="J46" s="233">
        <f t="shared" si="2"/>
        <v>8.1095168729144458</v>
      </c>
      <c r="K46" s="231">
        <v>8</v>
      </c>
      <c r="L46" s="232">
        <v>2986</v>
      </c>
      <c r="M46" s="233">
        <f t="shared" si="3"/>
        <v>4.5379249555477879</v>
      </c>
      <c r="N46" s="231">
        <v>94</v>
      </c>
      <c r="O46" s="232">
        <v>5048</v>
      </c>
      <c r="P46" s="233">
        <f t="shared" si="4"/>
        <v>4.1153068544968372</v>
      </c>
      <c r="Q46" s="231">
        <v>421</v>
      </c>
      <c r="R46" s="232">
        <v>54355</v>
      </c>
      <c r="S46" s="233">
        <f t="shared" si="5"/>
        <v>5.930410551777487</v>
      </c>
      <c r="T46" s="19"/>
      <c r="U46" s="19"/>
      <c r="V46" s="19"/>
      <c r="W46" s="19"/>
      <c r="X46" s="19"/>
      <c r="Y46" s="19"/>
      <c r="Z46" s="19"/>
      <c r="AA46" s="19"/>
      <c r="AB46" s="19"/>
      <c r="AC46" s="19"/>
      <c r="AD46" s="19"/>
      <c r="AE46" s="19"/>
      <c r="AF46" s="19"/>
      <c r="AG46" s="19"/>
      <c r="AH46" s="19"/>
      <c r="AI46" s="19"/>
      <c r="AJ46" s="19"/>
      <c r="AK46" s="19"/>
      <c r="AL46" s="19"/>
      <c r="AM46" s="19"/>
      <c r="AN46" s="19"/>
      <c r="AO46" s="19"/>
      <c r="AP46" s="19"/>
      <c r="AQ46" s="19"/>
      <c r="AR46" s="19"/>
      <c r="AS46" s="19"/>
      <c r="AT46" s="19"/>
      <c r="AU46" s="19"/>
      <c r="AV46" s="19"/>
      <c r="AW46" s="19"/>
      <c r="AX46" s="19"/>
      <c r="AY46" s="19"/>
      <c r="AZ46" s="19"/>
      <c r="BA46" s="19"/>
      <c r="BB46" s="19"/>
      <c r="BC46" s="19"/>
      <c r="BD46" s="19"/>
      <c r="BE46" s="19"/>
      <c r="BF46" s="19"/>
      <c r="BG46" s="19"/>
      <c r="BH46" s="19"/>
      <c r="BI46" s="19"/>
      <c r="BJ46" s="19"/>
      <c r="BK46" s="19"/>
      <c r="BL46" s="19"/>
      <c r="BM46" s="19"/>
      <c r="BN46" s="19"/>
      <c r="BO46" s="19"/>
      <c r="BP46" s="19"/>
      <c r="BQ46" s="19"/>
      <c r="BR46" s="19"/>
      <c r="BS46" s="19"/>
      <c r="BT46" s="19"/>
      <c r="BU46" s="19"/>
      <c r="BV46" s="19"/>
      <c r="BW46" s="19"/>
      <c r="BX46" s="19"/>
      <c r="BY46" s="19"/>
      <c r="BZ46" s="19"/>
      <c r="CA46" s="19"/>
      <c r="CB46" s="19"/>
      <c r="CC46" s="19"/>
      <c r="CD46" s="19"/>
      <c r="CE46" s="19"/>
      <c r="CF46" s="19"/>
      <c r="CG46" s="19"/>
      <c r="CH46" s="19"/>
      <c r="CI46" s="19"/>
      <c r="CJ46" s="19"/>
      <c r="CK46" s="19"/>
      <c r="CL46" s="19"/>
      <c r="CM46" s="19"/>
      <c r="CN46" s="19"/>
      <c r="CO46" s="19"/>
      <c r="CP46" s="19"/>
      <c r="CQ46" s="19"/>
      <c r="CR46" s="19"/>
      <c r="CS46" s="19"/>
      <c r="CT46" s="19"/>
      <c r="CU46" s="19"/>
      <c r="CV46" s="19"/>
      <c r="CW46" s="19"/>
      <c r="CX46" s="19"/>
      <c r="CY46" s="19"/>
      <c r="CZ46" s="19"/>
      <c r="DA46" s="19"/>
      <c r="DB46" s="19"/>
      <c r="DC46" s="19"/>
      <c r="DD46" s="19"/>
      <c r="DE46" s="19"/>
      <c r="DF46" s="19"/>
      <c r="DG46" s="19"/>
      <c r="DH46" s="19"/>
      <c r="DI46" s="19"/>
      <c r="DJ46" s="19"/>
      <c r="DK46" s="19"/>
      <c r="DL46" s="19"/>
      <c r="DM46" s="19"/>
      <c r="DN46" s="19"/>
      <c r="DO46" s="19"/>
      <c r="DP46" s="19"/>
      <c r="DQ46" s="19"/>
    </row>
    <row r="47" spans="1:121" s="2" customFormat="1" ht="15" customHeight="1" x14ac:dyDescent="0.2">
      <c r="A47" s="190" t="s">
        <v>88</v>
      </c>
      <c r="B47" s="231">
        <v>217</v>
      </c>
      <c r="C47" s="232">
        <v>20065</v>
      </c>
      <c r="D47" s="233">
        <f t="shared" si="0"/>
        <v>9.640933486447917</v>
      </c>
      <c r="E47" s="231">
        <v>243</v>
      </c>
      <c r="F47" s="232">
        <v>31725</v>
      </c>
      <c r="G47" s="233">
        <f t="shared" si="1"/>
        <v>10.398639081183134</v>
      </c>
      <c r="H47" s="231">
        <v>117</v>
      </c>
      <c r="I47" s="232">
        <v>25063</v>
      </c>
      <c r="J47" s="233">
        <f t="shared" si="2"/>
        <v>11.664207827021794</v>
      </c>
      <c r="K47" s="231">
        <v>16</v>
      </c>
      <c r="L47" s="232">
        <v>8576</v>
      </c>
      <c r="M47" s="233">
        <f t="shared" si="3"/>
        <v>13.033236576951719</v>
      </c>
      <c r="N47" s="231">
        <v>145</v>
      </c>
      <c r="O47" s="232">
        <v>9432</v>
      </c>
      <c r="P47" s="233">
        <f t="shared" si="4"/>
        <v>7.6892975934259438</v>
      </c>
      <c r="Q47" s="231">
        <v>738</v>
      </c>
      <c r="R47" s="232">
        <v>94861</v>
      </c>
      <c r="S47" s="233">
        <f t="shared" si="5"/>
        <v>10.349823849731656</v>
      </c>
      <c r="T47" s="19"/>
      <c r="U47" s="19"/>
      <c r="V47" s="19"/>
      <c r="W47" s="19"/>
      <c r="X47" s="19"/>
      <c r="Y47" s="19"/>
      <c r="Z47" s="19"/>
      <c r="AA47" s="19"/>
      <c r="AB47" s="19"/>
      <c r="AC47" s="19"/>
      <c r="AD47" s="19"/>
      <c r="AE47" s="19"/>
      <c r="AF47" s="19"/>
      <c r="AG47" s="19"/>
      <c r="AH47" s="19"/>
      <c r="AI47" s="19"/>
      <c r="AJ47" s="19"/>
      <c r="AK47" s="19"/>
      <c r="AL47" s="19"/>
      <c r="AM47" s="19"/>
      <c r="AN47" s="19"/>
      <c r="AO47" s="19"/>
      <c r="AP47" s="19"/>
      <c r="AQ47" s="19"/>
      <c r="AR47" s="19"/>
      <c r="AS47" s="19"/>
      <c r="AT47" s="19"/>
      <c r="AU47" s="19"/>
      <c r="AV47" s="19"/>
      <c r="AW47" s="19"/>
      <c r="AX47" s="19"/>
      <c r="AY47" s="19"/>
      <c r="AZ47" s="19"/>
      <c r="BA47" s="19"/>
      <c r="BB47" s="19"/>
      <c r="BC47" s="19"/>
      <c r="BD47" s="19"/>
      <c r="BE47" s="19"/>
      <c r="BF47" s="19"/>
      <c r="BG47" s="19"/>
      <c r="BH47" s="19"/>
      <c r="BI47" s="19"/>
      <c r="BJ47" s="19"/>
      <c r="BK47" s="19"/>
      <c r="BL47" s="19"/>
      <c r="BM47" s="19"/>
      <c r="BN47" s="19"/>
      <c r="BO47" s="19"/>
      <c r="BP47" s="19"/>
      <c r="BQ47" s="19"/>
      <c r="BR47" s="19"/>
      <c r="BS47" s="19"/>
      <c r="BT47" s="19"/>
      <c r="BU47" s="19"/>
      <c r="BV47" s="19"/>
      <c r="BW47" s="19"/>
      <c r="BX47" s="19"/>
      <c r="BY47" s="19"/>
      <c r="BZ47" s="19"/>
      <c r="CA47" s="19"/>
      <c r="CB47" s="19"/>
      <c r="CC47" s="19"/>
      <c r="CD47" s="19"/>
      <c r="CE47" s="19"/>
      <c r="CF47" s="19"/>
      <c r="CG47" s="19"/>
      <c r="CH47" s="19"/>
      <c r="CI47" s="19"/>
      <c r="CJ47" s="19"/>
      <c r="CK47" s="19"/>
      <c r="CL47" s="19"/>
      <c r="CM47" s="19"/>
      <c r="CN47" s="19"/>
      <c r="CO47" s="19"/>
      <c r="CP47" s="19"/>
      <c r="CQ47" s="19"/>
      <c r="CR47" s="19"/>
      <c r="CS47" s="19"/>
      <c r="CT47" s="19"/>
      <c r="CU47" s="19"/>
      <c r="CV47" s="19"/>
      <c r="CW47" s="19"/>
      <c r="CX47" s="19"/>
      <c r="CY47" s="19"/>
      <c r="CZ47" s="19"/>
      <c r="DA47" s="19"/>
      <c r="DB47" s="19"/>
      <c r="DC47" s="19"/>
      <c r="DD47" s="19"/>
      <c r="DE47" s="19"/>
      <c r="DF47" s="19"/>
      <c r="DG47" s="19"/>
      <c r="DH47" s="19"/>
      <c r="DI47" s="19"/>
      <c r="DJ47" s="19"/>
      <c r="DK47" s="19"/>
      <c r="DL47" s="19"/>
      <c r="DM47" s="19"/>
      <c r="DN47" s="19"/>
      <c r="DO47" s="19"/>
      <c r="DP47" s="19"/>
      <c r="DQ47" s="19"/>
    </row>
    <row r="48" spans="1:121" s="2" customFormat="1" ht="15" customHeight="1" x14ac:dyDescent="0.2">
      <c r="A48" s="190" t="s">
        <v>160</v>
      </c>
      <c r="B48" s="234">
        <v>226</v>
      </c>
      <c r="C48" s="235">
        <v>16275</v>
      </c>
      <c r="D48" s="236">
        <f t="shared" si="0"/>
        <v>7.8198949659576309</v>
      </c>
      <c r="E48" s="234">
        <v>262</v>
      </c>
      <c r="F48" s="235">
        <v>26519</v>
      </c>
      <c r="G48" s="236">
        <f t="shared" si="1"/>
        <v>8.6922461715963912</v>
      </c>
      <c r="H48" s="234">
        <v>89</v>
      </c>
      <c r="I48" s="235">
        <v>12828</v>
      </c>
      <c r="J48" s="236">
        <f t="shared" si="2"/>
        <v>5.9700936841174475</v>
      </c>
      <c r="K48" s="234">
        <v>19</v>
      </c>
      <c r="L48" s="235">
        <v>3796</v>
      </c>
      <c r="M48" s="236">
        <f t="shared" si="3"/>
        <v>5.7689092870929013</v>
      </c>
      <c r="N48" s="234">
        <v>321</v>
      </c>
      <c r="O48" s="235">
        <v>13561</v>
      </c>
      <c r="P48" s="236">
        <f t="shared" si="4"/>
        <v>11.055403378334312</v>
      </c>
      <c r="Q48" s="234">
        <v>917</v>
      </c>
      <c r="R48" s="235">
        <v>72979</v>
      </c>
      <c r="S48" s="236">
        <f t="shared" si="5"/>
        <v>7.9623849077024964</v>
      </c>
      <c r="T48" s="19"/>
      <c r="U48" s="19"/>
      <c r="V48" s="19"/>
      <c r="W48" s="19"/>
      <c r="X48" s="19"/>
      <c r="Y48" s="19"/>
      <c r="Z48" s="19"/>
      <c r="AA48" s="19"/>
      <c r="AB48" s="19"/>
      <c r="AC48" s="19"/>
      <c r="AD48" s="19"/>
      <c r="AE48" s="19"/>
      <c r="AF48" s="19"/>
      <c r="AG48" s="19"/>
      <c r="AH48" s="19"/>
      <c r="AI48" s="19"/>
      <c r="AJ48" s="19"/>
      <c r="AK48" s="19"/>
      <c r="AL48" s="19"/>
      <c r="AM48" s="19"/>
      <c r="AN48" s="19"/>
      <c r="AO48" s="19"/>
      <c r="AP48" s="19"/>
      <c r="AQ48" s="19"/>
      <c r="AR48" s="19"/>
      <c r="AS48" s="19"/>
      <c r="AT48" s="19"/>
      <c r="AU48" s="19"/>
      <c r="AV48" s="19"/>
      <c r="AW48" s="19"/>
      <c r="AX48" s="19"/>
      <c r="AY48" s="19"/>
      <c r="AZ48" s="19"/>
      <c r="BA48" s="19"/>
      <c r="BB48" s="19"/>
      <c r="BC48" s="19"/>
      <c r="BD48" s="19"/>
      <c r="BE48" s="19"/>
      <c r="BF48" s="19"/>
      <c r="BG48" s="19"/>
      <c r="BH48" s="19"/>
      <c r="BI48" s="19"/>
      <c r="BJ48" s="19"/>
      <c r="BK48" s="19"/>
      <c r="BL48" s="19"/>
      <c r="BM48" s="19"/>
      <c r="BN48" s="19"/>
      <c r="BO48" s="19"/>
      <c r="BP48" s="19"/>
      <c r="BQ48" s="19"/>
      <c r="BR48" s="19"/>
      <c r="BS48" s="19"/>
      <c r="BT48" s="19"/>
      <c r="BU48" s="19"/>
      <c r="BV48" s="19"/>
      <c r="BW48" s="19"/>
      <c r="BX48" s="19"/>
      <c r="BY48" s="19"/>
      <c r="BZ48" s="19"/>
      <c r="CA48" s="19"/>
      <c r="CB48" s="19"/>
      <c r="CC48" s="19"/>
      <c r="CD48" s="19"/>
      <c r="CE48" s="19"/>
      <c r="CF48" s="19"/>
      <c r="CG48" s="19"/>
      <c r="CH48" s="19"/>
      <c r="CI48" s="19"/>
      <c r="CJ48" s="19"/>
      <c r="CK48" s="19"/>
      <c r="CL48" s="19"/>
      <c r="CM48" s="19"/>
      <c r="CN48" s="19"/>
      <c r="CO48" s="19"/>
      <c r="CP48" s="19"/>
      <c r="CQ48" s="19"/>
      <c r="CR48" s="19"/>
      <c r="CS48" s="19"/>
      <c r="CT48" s="19"/>
      <c r="CU48" s="19"/>
      <c r="CV48" s="19"/>
      <c r="CW48" s="19"/>
      <c r="CX48" s="19"/>
      <c r="CY48" s="19"/>
      <c r="CZ48" s="19"/>
      <c r="DA48" s="19"/>
      <c r="DB48" s="19"/>
      <c r="DC48" s="19"/>
      <c r="DD48" s="19"/>
      <c r="DE48" s="19"/>
      <c r="DF48" s="19"/>
      <c r="DG48" s="19"/>
      <c r="DH48" s="19"/>
      <c r="DI48" s="19"/>
      <c r="DJ48" s="19"/>
      <c r="DK48" s="19"/>
      <c r="DL48" s="19"/>
      <c r="DM48" s="19"/>
      <c r="DN48" s="19"/>
      <c r="DO48" s="19"/>
      <c r="DP48" s="19"/>
      <c r="DQ48" s="19"/>
    </row>
    <row r="49" spans="1:126" s="223" customFormat="1" ht="18" customHeight="1" x14ac:dyDescent="0.2">
      <c r="A49" s="237" t="s">
        <v>11</v>
      </c>
      <c r="B49" s="238">
        <v>2421</v>
      </c>
      <c r="C49" s="239">
        <v>208123</v>
      </c>
      <c r="D49" s="240">
        <f t="shared" ref="D49" si="6">100*C49/C$49</f>
        <v>100</v>
      </c>
      <c r="E49" s="238">
        <v>2383</v>
      </c>
      <c r="F49" s="239">
        <v>305088</v>
      </c>
      <c r="G49" s="240">
        <f t="shared" ref="G49" si="7">100*F49/F$49</f>
        <v>100</v>
      </c>
      <c r="H49" s="238">
        <v>973</v>
      </c>
      <c r="I49" s="239">
        <v>214871</v>
      </c>
      <c r="J49" s="240">
        <f t="shared" ref="J49" si="8">100*I49/I$49</f>
        <v>100</v>
      </c>
      <c r="K49" s="238">
        <v>190</v>
      </c>
      <c r="L49" s="239">
        <v>65801</v>
      </c>
      <c r="M49" s="240">
        <f t="shared" ref="M49" si="9">100*L49/L$49</f>
        <v>100</v>
      </c>
      <c r="N49" s="238">
        <v>2491</v>
      </c>
      <c r="O49" s="239">
        <v>122664</v>
      </c>
      <c r="P49" s="240">
        <f t="shared" ref="P49" si="10">100*O49/O$49</f>
        <v>100</v>
      </c>
      <c r="Q49" s="238">
        <v>8458</v>
      </c>
      <c r="R49" s="239">
        <v>916547</v>
      </c>
      <c r="S49" s="240">
        <f t="shared" ref="S49" si="11">100*R49/R$49</f>
        <v>100</v>
      </c>
      <c r="T49" s="222"/>
      <c r="U49" s="222"/>
      <c r="V49" s="222"/>
      <c r="W49" s="222"/>
      <c r="X49" s="222"/>
      <c r="Y49" s="222"/>
      <c r="Z49" s="222"/>
      <c r="AA49" s="222"/>
      <c r="AB49" s="222"/>
      <c r="AC49" s="222"/>
      <c r="AD49" s="222"/>
      <c r="AE49" s="222"/>
      <c r="AF49" s="222"/>
      <c r="AG49" s="222"/>
      <c r="AH49" s="222"/>
      <c r="AI49" s="222"/>
      <c r="AJ49" s="222"/>
      <c r="AK49" s="222"/>
      <c r="AL49" s="222"/>
      <c r="AM49" s="222"/>
      <c r="AN49" s="222"/>
      <c r="AO49" s="222"/>
      <c r="AP49" s="222"/>
      <c r="AQ49" s="222"/>
      <c r="AR49" s="222"/>
      <c r="AS49" s="222"/>
      <c r="AT49" s="222"/>
      <c r="AU49" s="222"/>
      <c r="AV49" s="222"/>
      <c r="AW49" s="222"/>
      <c r="AX49" s="222"/>
      <c r="AY49" s="222"/>
      <c r="AZ49" s="222"/>
      <c r="BA49" s="222"/>
      <c r="BB49" s="222"/>
      <c r="BC49" s="222"/>
      <c r="BD49" s="222"/>
      <c r="BE49" s="222"/>
      <c r="BF49" s="222"/>
      <c r="BG49" s="222"/>
      <c r="BH49" s="222"/>
      <c r="BI49" s="222"/>
      <c r="BJ49" s="222"/>
      <c r="BK49" s="222"/>
      <c r="BL49" s="222"/>
      <c r="BM49" s="222"/>
      <c r="BN49" s="222"/>
      <c r="BO49" s="222"/>
      <c r="BP49" s="222"/>
      <c r="BQ49" s="222"/>
      <c r="BR49" s="222"/>
      <c r="BS49" s="222"/>
      <c r="BT49" s="222"/>
      <c r="BU49" s="222"/>
      <c r="BV49" s="222"/>
      <c r="BW49" s="222"/>
      <c r="BX49" s="222"/>
      <c r="BY49" s="222"/>
      <c r="BZ49" s="222"/>
      <c r="CA49" s="222"/>
      <c r="CB49" s="222"/>
      <c r="CC49" s="222"/>
      <c r="CD49" s="222"/>
      <c r="CE49" s="222"/>
      <c r="CF49" s="222"/>
      <c r="CG49" s="222"/>
      <c r="CH49" s="222"/>
      <c r="CI49" s="222"/>
      <c r="CJ49" s="222"/>
      <c r="CK49" s="222"/>
      <c r="CL49" s="222"/>
      <c r="CM49" s="222"/>
      <c r="CN49" s="222"/>
      <c r="CO49" s="222"/>
      <c r="CP49" s="222"/>
      <c r="CQ49" s="222"/>
      <c r="CR49" s="222"/>
      <c r="CS49" s="222"/>
      <c r="CT49" s="222"/>
      <c r="CU49" s="222"/>
      <c r="CV49" s="222"/>
      <c r="CW49" s="222"/>
      <c r="CX49" s="222"/>
      <c r="CY49" s="222"/>
      <c r="CZ49" s="222"/>
      <c r="DA49" s="222"/>
      <c r="DB49" s="222"/>
      <c r="DC49" s="222"/>
      <c r="DD49" s="222"/>
      <c r="DE49" s="222"/>
      <c r="DF49" s="222"/>
      <c r="DG49" s="222"/>
      <c r="DH49" s="222"/>
      <c r="DI49" s="222"/>
      <c r="DJ49" s="222"/>
      <c r="DK49" s="222"/>
      <c r="DL49" s="222"/>
      <c r="DM49" s="222"/>
      <c r="DN49" s="222"/>
      <c r="DO49" s="222"/>
      <c r="DP49" s="222"/>
      <c r="DQ49" s="222"/>
    </row>
    <row r="50" spans="1:126" s="118" customFormat="1" ht="15" customHeight="1" x14ac:dyDescent="0.2">
      <c r="B50" s="352"/>
      <c r="C50" s="352"/>
      <c r="D50" s="352"/>
      <c r="E50" s="352"/>
      <c r="F50" s="353"/>
      <c r="G50" s="353"/>
      <c r="H50" s="354"/>
      <c r="I50" s="352"/>
      <c r="J50" s="352"/>
      <c r="K50" s="352"/>
      <c r="L50" s="352"/>
      <c r="M50" s="352"/>
      <c r="N50" s="352"/>
      <c r="O50" s="352"/>
      <c r="P50" s="352"/>
      <c r="Q50" s="352"/>
      <c r="R50" s="353"/>
      <c r="S50" s="353"/>
      <c r="T50" s="354"/>
      <c r="U50" s="355"/>
      <c r="V50" s="356"/>
      <c r="W50" s="356"/>
      <c r="X50" s="356"/>
      <c r="Y50" s="356"/>
      <c r="Z50" s="356"/>
      <c r="AA50" s="356"/>
      <c r="AB50" s="356"/>
      <c r="AC50" s="356"/>
      <c r="AD50" s="356"/>
      <c r="AE50" s="356"/>
      <c r="AF50" s="356"/>
      <c r="AG50" s="356"/>
      <c r="AH50" s="356"/>
      <c r="AI50" s="356"/>
      <c r="AJ50" s="356"/>
      <c r="AK50" s="356"/>
      <c r="AL50" s="356"/>
      <c r="AM50" s="356"/>
      <c r="AN50" s="356"/>
      <c r="AO50" s="356"/>
      <c r="AP50" s="356"/>
      <c r="AQ50" s="356"/>
      <c r="AR50" s="356"/>
      <c r="AS50" s="356"/>
      <c r="AT50" s="356"/>
      <c r="AU50" s="356"/>
      <c r="AV50" s="356"/>
      <c r="AW50" s="356"/>
      <c r="AX50" s="356"/>
      <c r="AY50" s="356"/>
      <c r="AZ50" s="356"/>
      <c r="BA50" s="356"/>
      <c r="BB50" s="356"/>
      <c r="BC50" s="356"/>
      <c r="BD50" s="356"/>
      <c r="BE50" s="356"/>
      <c r="BF50" s="356"/>
      <c r="BG50" s="356"/>
      <c r="BH50" s="356"/>
      <c r="BI50" s="356"/>
      <c r="BJ50" s="356"/>
      <c r="BK50" s="356"/>
      <c r="BL50" s="356"/>
      <c r="BM50" s="356"/>
      <c r="BN50" s="356"/>
      <c r="BO50" s="356"/>
      <c r="BP50" s="356"/>
      <c r="BQ50" s="356"/>
      <c r="BR50" s="356"/>
      <c r="BS50" s="356"/>
      <c r="BT50" s="356"/>
      <c r="BU50" s="356"/>
      <c r="BV50" s="356"/>
      <c r="BW50" s="356"/>
      <c r="BX50" s="356"/>
      <c r="BY50" s="356"/>
      <c r="BZ50" s="356"/>
      <c r="CA50" s="356"/>
      <c r="CB50" s="356"/>
      <c r="CC50" s="356"/>
      <c r="CD50" s="356"/>
      <c r="CE50" s="356"/>
      <c r="CF50" s="356"/>
      <c r="CG50" s="356"/>
      <c r="CH50" s="356"/>
      <c r="CI50" s="356"/>
      <c r="CJ50" s="356"/>
      <c r="CK50" s="356"/>
      <c r="CL50" s="356"/>
      <c r="CM50" s="356"/>
      <c r="CN50" s="356"/>
      <c r="CO50" s="356"/>
      <c r="CP50" s="356"/>
      <c r="CQ50" s="356"/>
      <c r="CR50" s="356"/>
      <c r="CS50" s="356"/>
      <c r="CT50" s="356"/>
      <c r="CU50" s="356"/>
      <c r="CV50" s="356"/>
      <c r="CW50" s="356"/>
      <c r="CX50" s="356"/>
      <c r="CY50" s="356"/>
      <c r="CZ50" s="356"/>
      <c r="DA50" s="356"/>
      <c r="DB50" s="356"/>
      <c r="DC50" s="356"/>
      <c r="DD50" s="356"/>
      <c r="DE50" s="356"/>
      <c r="DF50" s="356"/>
      <c r="DG50" s="356"/>
      <c r="DH50" s="356"/>
      <c r="DI50" s="356"/>
      <c r="DJ50" s="356"/>
      <c r="DK50" s="356"/>
      <c r="DL50" s="356"/>
      <c r="DM50" s="356"/>
      <c r="DN50" s="356"/>
      <c r="DO50" s="356"/>
      <c r="DP50" s="356"/>
      <c r="DQ50" s="356"/>
      <c r="DR50" s="356"/>
      <c r="DS50" s="356"/>
      <c r="DT50" s="356"/>
      <c r="DU50" s="356"/>
      <c r="DV50" s="356"/>
    </row>
    <row r="51" spans="1:126" s="118" customFormat="1" ht="15" customHeight="1" x14ac:dyDescent="0.2">
      <c r="A51" s="357" t="s">
        <v>119</v>
      </c>
      <c r="B51" s="358"/>
      <c r="C51" s="358"/>
      <c r="D51" s="185"/>
      <c r="E51" s="185"/>
      <c r="F51" s="359"/>
      <c r="G51" s="359"/>
      <c r="H51" s="360"/>
      <c r="I51" s="185"/>
      <c r="J51" s="185"/>
      <c r="K51" s="185"/>
      <c r="L51" s="185"/>
      <c r="M51" s="185"/>
      <c r="N51" s="185"/>
      <c r="O51" s="185"/>
      <c r="P51" s="185"/>
      <c r="Q51" s="185"/>
      <c r="R51" s="359"/>
      <c r="S51" s="359"/>
      <c r="T51" s="360"/>
      <c r="U51" s="185"/>
      <c r="V51" s="356"/>
      <c r="W51" s="356"/>
      <c r="X51" s="356"/>
      <c r="Y51" s="356"/>
      <c r="Z51" s="356"/>
      <c r="AA51" s="356"/>
      <c r="AB51" s="356"/>
      <c r="AC51" s="356"/>
      <c r="AD51" s="356"/>
      <c r="AE51" s="356"/>
      <c r="AF51" s="356"/>
      <c r="AG51" s="356"/>
      <c r="AH51" s="356"/>
      <c r="AI51" s="356"/>
      <c r="AJ51" s="356"/>
      <c r="AK51" s="356"/>
      <c r="AL51" s="356"/>
      <c r="AM51" s="356"/>
      <c r="AN51" s="356"/>
      <c r="AO51" s="356"/>
      <c r="AP51" s="356"/>
      <c r="AQ51" s="356"/>
      <c r="AR51" s="356"/>
      <c r="AS51" s="356"/>
      <c r="AT51" s="356"/>
      <c r="AU51" s="356"/>
      <c r="AV51" s="356"/>
      <c r="AW51" s="356"/>
      <c r="AX51" s="356"/>
      <c r="AY51" s="356"/>
      <c r="AZ51" s="356"/>
      <c r="BA51" s="356"/>
      <c r="BB51" s="356"/>
      <c r="BC51" s="356"/>
      <c r="BD51" s="356"/>
      <c r="BE51" s="356"/>
      <c r="BF51" s="356"/>
      <c r="BG51" s="356"/>
      <c r="BH51" s="356"/>
      <c r="BI51" s="356"/>
      <c r="BJ51" s="356"/>
      <c r="BK51" s="356"/>
      <c r="BL51" s="356"/>
      <c r="BM51" s="356"/>
      <c r="BN51" s="356"/>
      <c r="BO51" s="356"/>
      <c r="BP51" s="356"/>
      <c r="BQ51" s="356"/>
      <c r="BR51" s="356"/>
      <c r="BS51" s="356"/>
      <c r="BT51" s="356"/>
      <c r="BU51" s="356"/>
      <c r="BV51" s="356"/>
      <c r="BW51" s="356"/>
      <c r="BX51" s="356"/>
      <c r="BY51" s="356"/>
      <c r="BZ51" s="356"/>
      <c r="CA51" s="356"/>
      <c r="CB51" s="356"/>
      <c r="CC51" s="356"/>
      <c r="CD51" s="356"/>
      <c r="CE51" s="356"/>
      <c r="CF51" s="356"/>
      <c r="CG51" s="356"/>
      <c r="CH51" s="356"/>
      <c r="CI51" s="356"/>
      <c r="CJ51" s="356"/>
      <c r="CK51" s="356"/>
      <c r="CL51" s="356"/>
      <c r="CM51" s="356"/>
      <c r="CN51" s="356"/>
      <c r="CO51" s="356"/>
      <c r="CP51" s="356"/>
      <c r="CQ51" s="356"/>
      <c r="CR51" s="356"/>
      <c r="CS51" s="356"/>
      <c r="CT51" s="356"/>
      <c r="CU51" s="356"/>
      <c r="CV51" s="356"/>
      <c r="CW51" s="356"/>
      <c r="CX51" s="356"/>
      <c r="CY51" s="356"/>
      <c r="CZ51" s="356"/>
      <c r="DA51" s="356"/>
      <c r="DB51" s="356"/>
      <c r="DC51" s="356"/>
      <c r="DD51" s="356"/>
      <c r="DE51" s="356"/>
      <c r="DF51" s="356"/>
      <c r="DG51" s="356"/>
      <c r="DH51" s="356"/>
      <c r="DI51" s="356"/>
      <c r="DJ51" s="356"/>
      <c r="DK51" s="356"/>
      <c r="DL51" s="356"/>
      <c r="DM51" s="356"/>
      <c r="DN51" s="356"/>
      <c r="DO51" s="356"/>
      <c r="DP51" s="356"/>
      <c r="DQ51" s="356"/>
      <c r="DR51" s="356"/>
      <c r="DS51" s="356"/>
      <c r="DT51" s="356"/>
      <c r="DU51" s="356"/>
      <c r="DV51" s="356"/>
    </row>
    <row r="52" spans="1:126" s="118" customFormat="1" ht="15" customHeight="1" x14ac:dyDescent="0.2">
      <c r="A52" s="361" t="s">
        <v>62</v>
      </c>
      <c r="B52" s="185"/>
      <c r="C52" s="185"/>
      <c r="D52" s="185"/>
      <c r="E52" s="185"/>
      <c r="F52" s="359"/>
      <c r="G52" s="359"/>
      <c r="H52" s="360"/>
      <c r="I52" s="185"/>
      <c r="J52" s="185"/>
      <c r="K52" s="185"/>
      <c r="L52" s="185"/>
      <c r="M52" s="185"/>
      <c r="N52" s="185"/>
      <c r="O52" s="185"/>
      <c r="P52" s="185"/>
      <c r="Q52" s="185"/>
      <c r="R52" s="359"/>
      <c r="S52" s="359"/>
      <c r="T52" s="360"/>
      <c r="U52" s="185"/>
      <c r="V52" s="356"/>
      <c r="W52" s="356"/>
      <c r="X52" s="356"/>
      <c r="Y52" s="356"/>
      <c r="Z52" s="356"/>
      <c r="AA52" s="356"/>
      <c r="AB52" s="356"/>
      <c r="AC52" s="356"/>
      <c r="AD52" s="356"/>
      <c r="AE52" s="356"/>
      <c r="AF52" s="356"/>
      <c r="AG52" s="356"/>
      <c r="AH52" s="356"/>
      <c r="AI52" s="356"/>
      <c r="AJ52" s="356"/>
      <c r="AK52" s="356"/>
      <c r="AL52" s="356"/>
      <c r="AM52" s="356"/>
      <c r="AN52" s="356"/>
      <c r="AO52" s="356"/>
      <c r="AP52" s="356"/>
      <c r="AQ52" s="356"/>
      <c r="AR52" s="356"/>
      <c r="AS52" s="356"/>
      <c r="AT52" s="356"/>
      <c r="AU52" s="356"/>
      <c r="AV52" s="356"/>
      <c r="AW52" s="356"/>
      <c r="AX52" s="356"/>
      <c r="AY52" s="356"/>
      <c r="AZ52" s="356"/>
      <c r="BA52" s="356"/>
      <c r="BB52" s="356"/>
      <c r="BC52" s="356"/>
      <c r="BD52" s="356"/>
      <c r="BE52" s="356"/>
      <c r="BF52" s="356"/>
      <c r="BG52" s="356"/>
      <c r="BH52" s="356"/>
      <c r="BI52" s="356"/>
      <c r="BJ52" s="356"/>
      <c r="BK52" s="356"/>
      <c r="BL52" s="356"/>
      <c r="BM52" s="356"/>
      <c r="BN52" s="356"/>
      <c r="BO52" s="356"/>
      <c r="BP52" s="356"/>
      <c r="BQ52" s="356"/>
      <c r="BR52" s="356"/>
      <c r="BS52" s="356"/>
      <c r="BT52" s="356"/>
      <c r="BU52" s="356"/>
      <c r="BV52" s="356"/>
      <c r="BW52" s="356"/>
      <c r="BX52" s="356"/>
      <c r="BY52" s="356"/>
      <c r="BZ52" s="356"/>
      <c r="CA52" s="356"/>
      <c r="CB52" s="356"/>
      <c r="CC52" s="356"/>
      <c r="CD52" s="356"/>
      <c r="CE52" s="356"/>
      <c r="CF52" s="356"/>
      <c r="CG52" s="356"/>
      <c r="CH52" s="356"/>
      <c r="CI52" s="356"/>
      <c r="CJ52" s="356"/>
      <c r="CK52" s="356"/>
      <c r="CL52" s="356"/>
      <c r="CM52" s="356"/>
      <c r="CN52" s="356"/>
      <c r="CO52" s="356"/>
      <c r="CP52" s="356"/>
      <c r="CQ52" s="356"/>
      <c r="CR52" s="356"/>
      <c r="CS52" s="356"/>
      <c r="CT52" s="356"/>
      <c r="CU52" s="356"/>
      <c r="CV52" s="356"/>
      <c r="CW52" s="356"/>
      <c r="CX52" s="356"/>
      <c r="CY52" s="356"/>
      <c r="CZ52" s="356"/>
      <c r="DA52" s="356"/>
      <c r="DB52" s="356"/>
      <c r="DC52" s="356"/>
      <c r="DD52" s="356"/>
      <c r="DE52" s="356"/>
      <c r="DF52" s="356"/>
      <c r="DG52" s="356"/>
      <c r="DH52" s="356"/>
      <c r="DI52" s="356"/>
      <c r="DJ52" s="356"/>
      <c r="DK52" s="356"/>
      <c r="DL52" s="356"/>
      <c r="DM52" s="356"/>
      <c r="DN52" s="356"/>
      <c r="DO52" s="356"/>
      <c r="DP52" s="356"/>
      <c r="DQ52" s="356"/>
      <c r="DR52" s="356"/>
      <c r="DS52" s="356"/>
      <c r="DT52" s="356"/>
      <c r="DU52" s="356"/>
      <c r="DV52" s="356"/>
    </row>
  </sheetData>
  <sortState ref="A28:S48">
    <sortCondition ref="A27:A48"/>
  </sortState>
  <mergeCells count="14">
    <mergeCell ref="Q4:S4"/>
    <mergeCell ref="A4:A5"/>
    <mergeCell ref="B4:D4"/>
    <mergeCell ref="E4:G4"/>
    <mergeCell ref="H4:J4"/>
    <mergeCell ref="K4:M4"/>
    <mergeCell ref="N4:P4"/>
    <mergeCell ref="N25:P25"/>
    <mergeCell ref="Q25:S25"/>
    <mergeCell ref="A25:A26"/>
    <mergeCell ref="B25:D25"/>
    <mergeCell ref="E25:G25"/>
    <mergeCell ref="H25:J25"/>
    <mergeCell ref="K25:M25"/>
  </mergeCells>
  <hyperlinks>
    <hyperlink ref="I1" location="Sommaire!A1" display="Retour au sommaire"/>
  </hyperlinks>
  <pageMargins left="0.23622047244094491" right="0.23622047244094491" top="0.98425196850393704" bottom="0.98425196850393704" header="0.51181102362204722" footer="0.51181102362204722"/>
  <pageSetup paperSize="9" scale="68" orientation="landscape" r:id="rId1"/>
  <headerFooter alignWithMargins="0">
    <oddFooter>&amp;C&amp;F&amp;R&amp;A &amp;D</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50"/>
  <sheetViews>
    <sheetView topLeftCell="A16" zoomScaleNormal="100" workbookViewId="0">
      <selection activeCell="A28" sqref="A28:A49"/>
    </sheetView>
  </sheetViews>
  <sheetFormatPr baseColWidth="10" defaultRowHeight="12.75" x14ac:dyDescent="0.2"/>
  <cols>
    <col min="1" max="1" width="34.85546875" style="2" customWidth="1"/>
    <col min="2" max="7" width="15.28515625" style="1" customWidth="1"/>
    <col min="8" max="16384" width="11.42578125" style="2"/>
  </cols>
  <sheetData>
    <row r="1" spans="1:7" s="4" customFormat="1" ht="15.75" x14ac:dyDescent="0.25">
      <c r="A1" s="47" t="s">
        <v>0</v>
      </c>
      <c r="B1" s="5"/>
      <c r="D1" s="65"/>
      <c r="E1" s="5"/>
      <c r="F1" s="334" t="s">
        <v>37</v>
      </c>
      <c r="G1" s="5"/>
    </row>
    <row r="2" spans="1:7" s="4" customFormat="1" x14ac:dyDescent="0.2">
      <c r="A2" s="4" t="s">
        <v>17</v>
      </c>
      <c r="B2" s="5"/>
      <c r="C2" s="5"/>
      <c r="D2" s="74"/>
      <c r="E2" s="74"/>
      <c r="F2" s="75"/>
      <c r="G2" s="74"/>
    </row>
    <row r="3" spans="1:7" s="18" customFormat="1" ht="12.75" customHeight="1" x14ac:dyDescent="0.2">
      <c r="A3" s="4"/>
      <c r="B3" s="5"/>
      <c r="C3" s="85"/>
      <c r="D3" s="86"/>
      <c r="E3" s="86"/>
      <c r="F3" s="86"/>
      <c r="G3" s="46" t="s">
        <v>94</v>
      </c>
    </row>
    <row r="4" spans="1:7" ht="14.25" customHeight="1" x14ac:dyDescent="0.2">
      <c r="A4" s="76"/>
      <c r="B4" s="79"/>
      <c r="C4" s="79"/>
      <c r="D4" s="79"/>
      <c r="E4" s="79"/>
      <c r="F4" s="79"/>
      <c r="G4" s="46" t="s">
        <v>111</v>
      </c>
    </row>
    <row r="5" spans="1:7" s="25" customFormat="1" ht="18.75" customHeight="1" x14ac:dyDescent="0.2">
      <c r="A5" s="410" t="s">
        <v>13</v>
      </c>
      <c r="B5" s="411" t="s">
        <v>113</v>
      </c>
      <c r="C5" s="412"/>
      <c r="D5" s="413"/>
      <c r="E5" s="411" t="s">
        <v>121</v>
      </c>
      <c r="F5" s="412"/>
      <c r="G5" s="413"/>
    </row>
    <row r="6" spans="1:7" s="25" customFormat="1" ht="18.75" customHeight="1" x14ac:dyDescent="0.2">
      <c r="A6" s="410"/>
      <c r="B6" s="122" t="s">
        <v>6</v>
      </c>
      <c r="C6" s="121" t="s">
        <v>7</v>
      </c>
      <c r="D6" s="123" t="s">
        <v>3</v>
      </c>
      <c r="E6" s="122" t="s">
        <v>6</v>
      </c>
      <c r="F6" s="121" t="s">
        <v>7</v>
      </c>
      <c r="G6" s="123" t="s">
        <v>3</v>
      </c>
    </row>
    <row r="7" spans="1:7" ht="15" customHeight="1" x14ac:dyDescent="0.2">
      <c r="A7" s="119" t="s">
        <v>80</v>
      </c>
      <c r="B7" s="124">
        <v>235</v>
      </c>
      <c r="C7" s="125">
        <v>55257</v>
      </c>
      <c r="D7" s="126">
        <v>21.617614265426763</v>
      </c>
      <c r="E7" s="124">
        <v>124</v>
      </c>
      <c r="F7" s="125">
        <v>30546</v>
      </c>
      <c r="G7" s="126">
        <v>22.19590175846534</v>
      </c>
    </row>
    <row r="8" spans="1:7" ht="15" customHeight="1" x14ac:dyDescent="0.2">
      <c r="A8" s="120" t="s">
        <v>81</v>
      </c>
      <c r="B8" s="127">
        <v>40</v>
      </c>
      <c r="C8" s="128">
        <v>5098</v>
      </c>
      <c r="D8" s="129">
        <v>1.9944368591336055</v>
      </c>
      <c r="E8" s="127">
        <v>18</v>
      </c>
      <c r="F8" s="128">
        <v>3658</v>
      </c>
      <c r="G8" s="129">
        <v>2.6580438889696265</v>
      </c>
    </row>
    <row r="9" spans="1:7" ht="15" customHeight="1" x14ac:dyDescent="0.2">
      <c r="A9" s="120" t="s">
        <v>8</v>
      </c>
      <c r="B9" s="127">
        <v>52</v>
      </c>
      <c r="C9" s="128">
        <v>13204</v>
      </c>
      <c r="D9" s="129">
        <v>5.1656618846606754</v>
      </c>
      <c r="E9" s="127">
        <v>37</v>
      </c>
      <c r="F9" s="128">
        <v>9884</v>
      </c>
      <c r="G9" s="129">
        <v>7.1820956256358093</v>
      </c>
    </row>
    <row r="10" spans="1:7" s="8" customFormat="1" ht="15" customHeight="1" x14ac:dyDescent="0.2">
      <c r="A10" s="120" t="s">
        <v>82</v>
      </c>
      <c r="B10" s="127">
        <v>10</v>
      </c>
      <c r="C10" s="128">
        <v>2169</v>
      </c>
      <c r="D10" s="129">
        <v>0.84855503088677708</v>
      </c>
      <c r="E10" s="127">
        <v>24</v>
      </c>
      <c r="F10" s="128">
        <v>3398</v>
      </c>
      <c r="G10" s="129">
        <v>2.4691178607760498</v>
      </c>
    </row>
    <row r="11" spans="1:7" s="118" customFormat="1" ht="15" customHeight="1" x14ac:dyDescent="0.2">
      <c r="A11" s="120" t="s">
        <v>9</v>
      </c>
      <c r="B11" s="127">
        <v>23</v>
      </c>
      <c r="C11" s="128">
        <v>14211</v>
      </c>
      <c r="D11" s="129">
        <v>5.5596198911627432</v>
      </c>
      <c r="E11" s="127">
        <v>2</v>
      </c>
      <c r="F11" s="128">
        <v>1018</v>
      </c>
      <c r="G11" s="129">
        <v>0.73971806423484965</v>
      </c>
    </row>
    <row r="12" spans="1:7" s="118" customFormat="1" ht="15" customHeight="1" x14ac:dyDescent="0.2">
      <c r="A12" s="120" t="s">
        <v>83</v>
      </c>
      <c r="B12" s="130">
        <v>29</v>
      </c>
      <c r="C12" s="131">
        <v>5956</v>
      </c>
      <c r="D12" s="132">
        <v>2.3301031645742944</v>
      </c>
      <c r="E12" s="130">
        <v>27</v>
      </c>
      <c r="F12" s="131">
        <v>3826</v>
      </c>
      <c r="G12" s="132">
        <v>2.7801191687254758</v>
      </c>
    </row>
    <row r="13" spans="1:7" s="118" customFormat="1" ht="15" customHeight="1" x14ac:dyDescent="0.2">
      <c r="A13" s="120" t="s">
        <v>84</v>
      </c>
      <c r="B13" s="130">
        <v>11</v>
      </c>
      <c r="C13" s="131">
        <v>2121</v>
      </c>
      <c r="D13" s="132">
        <v>0.82977649631666861</v>
      </c>
      <c r="E13" s="130">
        <v>4</v>
      </c>
      <c r="F13" s="131">
        <v>1282</v>
      </c>
      <c r="G13" s="132">
        <v>0.93155064670832721</v>
      </c>
    </row>
    <row r="14" spans="1:7" s="118" customFormat="1" ht="15" customHeight="1" x14ac:dyDescent="0.2">
      <c r="A14" s="120" t="s">
        <v>112</v>
      </c>
      <c r="B14" s="130">
        <v>0</v>
      </c>
      <c r="C14" s="131">
        <v>0</v>
      </c>
      <c r="D14" s="132" t="s">
        <v>122</v>
      </c>
      <c r="E14" s="130">
        <v>3</v>
      </c>
      <c r="F14" s="131">
        <v>775</v>
      </c>
      <c r="G14" s="132">
        <v>0.56314489173085314</v>
      </c>
    </row>
    <row r="15" spans="1:7" s="8" customFormat="1" ht="15" customHeight="1" x14ac:dyDescent="0.2">
      <c r="A15" s="120" t="s">
        <v>85</v>
      </c>
      <c r="B15" s="130">
        <v>15</v>
      </c>
      <c r="C15" s="131">
        <v>4218</v>
      </c>
      <c r="D15" s="132">
        <v>1.6501637253482833</v>
      </c>
      <c r="E15" s="130">
        <v>18</v>
      </c>
      <c r="F15" s="131">
        <v>4164</v>
      </c>
      <c r="G15" s="132">
        <v>3.0257230053771256</v>
      </c>
    </row>
    <row r="16" spans="1:7" s="8" customFormat="1" ht="15" customHeight="1" x14ac:dyDescent="0.2">
      <c r="A16" s="120" t="s">
        <v>86</v>
      </c>
      <c r="B16" s="130">
        <v>166</v>
      </c>
      <c r="C16" s="131">
        <v>52918</v>
      </c>
      <c r="D16" s="132">
        <v>20.702551924604183</v>
      </c>
      <c r="E16" s="130">
        <v>79</v>
      </c>
      <c r="F16" s="131">
        <v>24927</v>
      </c>
      <c r="G16" s="132">
        <v>18.112919633774162</v>
      </c>
    </row>
    <row r="17" spans="1:42" s="8" customFormat="1" ht="15" customHeight="1" x14ac:dyDescent="0.2">
      <c r="A17" s="120" t="s">
        <v>87</v>
      </c>
      <c r="B17" s="130">
        <v>193</v>
      </c>
      <c r="C17" s="131">
        <v>44874</v>
      </c>
      <c r="D17" s="132">
        <v>17.55558250623017</v>
      </c>
      <c r="E17" s="130">
        <v>74</v>
      </c>
      <c r="F17" s="131">
        <v>21504</v>
      </c>
      <c r="G17" s="132">
        <v>15.625635808748727</v>
      </c>
    </row>
    <row r="18" spans="1:42" s="8" customFormat="1" ht="15" customHeight="1" x14ac:dyDescent="0.2">
      <c r="A18" s="120" t="s">
        <v>10</v>
      </c>
      <c r="B18" s="130">
        <v>62</v>
      </c>
      <c r="C18" s="131">
        <v>12154</v>
      </c>
      <c r="D18" s="132">
        <v>4.7548814409395526</v>
      </c>
      <c r="E18" s="130">
        <v>37</v>
      </c>
      <c r="F18" s="131">
        <v>7487</v>
      </c>
      <c r="G18" s="132">
        <v>5.4403429734050279</v>
      </c>
    </row>
    <row r="19" spans="1:42" s="6" customFormat="1" ht="15" customHeight="1" x14ac:dyDescent="0.2">
      <c r="A19" s="120" t="s">
        <v>88</v>
      </c>
      <c r="B19" s="133">
        <v>146</v>
      </c>
      <c r="C19" s="134">
        <v>43431</v>
      </c>
      <c r="D19" s="135">
        <v>16.991052810716283</v>
      </c>
      <c r="E19" s="133">
        <v>87</v>
      </c>
      <c r="F19" s="134">
        <v>25151</v>
      </c>
      <c r="G19" s="135">
        <v>18.275686673448625</v>
      </c>
    </row>
    <row r="20" spans="1:42" s="223" customFormat="1" ht="18" customHeight="1" x14ac:dyDescent="0.2">
      <c r="A20" s="204" t="s">
        <v>11</v>
      </c>
      <c r="B20" s="253">
        <v>982</v>
      </c>
      <c r="C20" s="254">
        <v>255611</v>
      </c>
      <c r="D20" s="255">
        <v>100</v>
      </c>
      <c r="E20" s="253">
        <v>534</v>
      </c>
      <c r="F20" s="254">
        <v>137620</v>
      </c>
      <c r="G20" s="255">
        <v>100</v>
      </c>
    </row>
    <row r="21" spans="1:42" s="118" customFormat="1" x14ac:dyDescent="0.2">
      <c r="A21" s="366"/>
      <c r="B21" s="367"/>
      <c r="C21" s="185"/>
      <c r="D21" s="185"/>
      <c r="E21" s="185"/>
      <c r="F21" s="185"/>
      <c r="G21" s="185"/>
    </row>
    <row r="22" spans="1:42" s="356" customFormat="1" x14ac:dyDescent="0.2">
      <c r="A22" s="361" t="s">
        <v>120</v>
      </c>
      <c r="B22" s="367"/>
      <c r="C22" s="185"/>
      <c r="D22" s="185"/>
      <c r="E22" s="185"/>
      <c r="F22" s="185"/>
      <c r="G22" s="185"/>
    </row>
    <row r="23" spans="1:42" s="356" customFormat="1" x14ac:dyDescent="0.2">
      <c r="A23" s="366"/>
      <c r="B23" s="185"/>
      <c r="C23" s="185"/>
      <c r="D23" s="185"/>
      <c r="E23" s="185"/>
      <c r="F23" s="185"/>
      <c r="G23" s="185"/>
    </row>
    <row r="24" spans="1:42" s="345" customFormat="1" ht="47.25" customHeight="1" x14ac:dyDescent="0.2">
      <c r="A24" s="347" t="s">
        <v>163</v>
      </c>
      <c r="B24" s="346"/>
      <c r="C24" s="346"/>
      <c r="D24" s="346"/>
      <c r="E24" s="346"/>
      <c r="F24" s="346"/>
      <c r="G24" s="346"/>
      <c r="H24" s="346"/>
      <c r="I24" s="346"/>
      <c r="J24" s="346"/>
      <c r="K24" s="346"/>
      <c r="L24" s="346"/>
      <c r="M24" s="346"/>
      <c r="N24" s="346"/>
      <c r="O24" s="346"/>
      <c r="P24" s="346"/>
      <c r="Q24" s="346"/>
      <c r="R24" s="346"/>
      <c r="S24" s="346"/>
      <c r="T24" s="346"/>
      <c r="U24" s="346"/>
      <c r="V24" s="346"/>
      <c r="W24" s="346"/>
      <c r="X24" s="346"/>
      <c r="Y24" s="346"/>
      <c r="Z24" s="346"/>
      <c r="AA24" s="346"/>
      <c r="AB24" s="346"/>
      <c r="AC24" s="346"/>
      <c r="AD24" s="346"/>
      <c r="AE24" s="346"/>
      <c r="AF24" s="346"/>
      <c r="AG24" s="346"/>
      <c r="AH24" s="346"/>
      <c r="AI24" s="346"/>
      <c r="AJ24" s="346"/>
      <c r="AK24" s="346"/>
      <c r="AL24" s="346"/>
      <c r="AM24" s="346"/>
      <c r="AN24" s="346"/>
      <c r="AO24" s="346"/>
      <c r="AP24" s="346"/>
    </row>
    <row r="25" spans="1:42" s="191" customFormat="1" x14ac:dyDescent="0.2">
      <c r="B25" s="192"/>
      <c r="C25" s="192"/>
      <c r="D25" s="192"/>
      <c r="E25" s="192"/>
      <c r="F25" s="192"/>
      <c r="G25" s="192"/>
      <c r="H25" s="192"/>
      <c r="I25" s="192"/>
      <c r="J25" s="192"/>
      <c r="K25" s="192"/>
      <c r="L25" s="192"/>
      <c r="M25" s="192"/>
      <c r="N25" s="192"/>
      <c r="O25" s="192"/>
      <c r="P25" s="192"/>
      <c r="Q25" s="192"/>
      <c r="R25" s="192"/>
      <c r="S25" s="192"/>
      <c r="T25" s="192"/>
      <c r="U25" s="192"/>
      <c r="V25" s="192"/>
      <c r="W25" s="192"/>
      <c r="X25" s="192"/>
      <c r="Y25" s="192"/>
      <c r="Z25" s="192"/>
      <c r="AA25" s="192"/>
      <c r="AB25" s="192"/>
      <c r="AC25" s="192"/>
      <c r="AD25" s="192"/>
      <c r="AE25" s="192"/>
      <c r="AF25" s="192"/>
      <c r="AG25" s="192"/>
      <c r="AH25" s="192"/>
      <c r="AI25" s="192"/>
      <c r="AJ25" s="192"/>
      <c r="AK25" s="192"/>
      <c r="AL25" s="192"/>
      <c r="AM25" s="192"/>
      <c r="AN25" s="192"/>
      <c r="AO25" s="192"/>
      <c r="AP25" s="192"/>
    </row>
    <row r="26" spans="1:42" ht="17.25" customHeight="1" x14ac:dyDescent="0.2">
      <c r="A26" s="410" t="s">
        <v>13</v>
      </c>
      <c r="B26" s="411" t="s">
        <v>113</v>
      </c>
      <c r="C26" s="412"/>
      <c r="D26" s="413"/>
      <c r="E26" s="2"/>
      <c r="F26" s="2"/>
      <c r="G26" s="2"/>
    </row>
    <row r="27" spans="1:42" ht="21" customHeight="1" x14ac:dyDescent="0.2">
      <c r="A27" s="410"/>
      <c r="B27" s="122" t="s">
        <v>6</v>
      </c>
      <c r="C27" s="121" t="s">
        <v>7</v>
      </c>
      <c r="D27" s="123" t="s">
        <v>3</v>
      </c>
      <c r="E27" s="2"/>
      <c r="F27" s="2"/>
      <c r="G27" s="2"/>
    </row>
    <row r="28" spans="1:42" ht="15.75" customHeight="1" x14ac:dyDescent="0.2">
      <c r="A28" s="190" t="s">
        <v>156</v>
      </c>
      <c r="B28" s="124">
        <v>12</v>
      </c>
      <c r="C28" s="125">
        <v>2547</v>
      </c>
      <c r="D28" s="126">
        <f>100*C28/C$50</f>
        <v>0.99643599062638144</v>
      </c>
      <c r="E28" s="2"/>
      <c r="F28" s="2"/>
      <c r="G28" s="2"/>
    </row>
    <row r="29" spans="1:42" ht="15.75" customHeight="1" x14ac:dyDescent="0.2">
      <c r="A29" s="190" t="s">
        <v>158</v>
      </c>
      <c r="B29" s="127">
        <v>106</v>
      </c>
      <c r="C29" s="128">
        <v>33859</v>
      </c>
      <c r="D29" s="129">
        <f t="shared" ref="D29:D49" si="0">100*C29/C$50</f>
        <v>13.246300041860483</v>
      </c>
      <c r="E29" s="2"/>
      <c r="F29" s="2"/>
      <c r="G29" s="2"/>
    </row>
    <row r="30" spans="1:42" ht="15.75" customHeight="1" x14ac:dyDescent="0.2">
      <c r="A30" s="190" t="s">
        <v>161</v>
      </c>
      <c r="B30" s="127">
        <v>58</v>
      </c>
      <c r="C30" s="128">
        <v>11699</v>
      </c>
      <c r="D30" s="129">
        <f t="shared" si="0"/>
        <v>4.5768765819937327</v>
      </c>
      <c r="E30" s="2"/>
      <c r="F30" s="2"/>
      <c r="G30" s="2"/>
    </row>
    <row r="31" spans="1:42" ht="15.75" customHeight="1" x14ac:dyDescent="0.2">
      <c r="A31" s="190" t="s">
        <v>152</v>
      </c>
      <c r="B31" s="127">
        <v>11</v>
      </c>
      <c r="C31" s="128">
        <v>3393</v>
      </c>
      <c r="D31" s="129">
        <f t="shared" si="0"/>
        <v>1.3274076624245434</v>
      </c>
      <c r="E31" s="2"/>
      <c r="F31" s="2"/>
      <c r="G31" s="2"/>
    </row>
    <row r="32" spans="1:42" ht="15.75" customHeight="1" x14ac:dyDescent="0.2">
      <c r="A32" s="190" t="s">
        <v>153</v>
      </c>
      <c r="B32" s="127">
        <v>7</v>
      </c>
      <c r="C32" s="128">
        <v>1021</v>
      </c>
      <c r="D32" s="129">
        <f t="shared" si="0"/>
        <v>0.39943507908501591</v>
      </c>
      <c r="E32" s="2"/>
      <c r="F32" s="2"/>
      <c r="G32" s="2"/>
    </row>
    <row r="33" spans="1:7" ht="15.75" customHeight="1" x14ac:dyDescent="0.2">
      <c r="A33" s="190" t="s">
        <v>8</v>
      </c>
      <c r="B33" s="127">
        <v>52</v>
      </c>
      <c r="C33" s="128">
        <v>13204</v>
      </c>
      <c r="D33" s="129">
        <f t="shared" si="0"/>
        <v>5.1656618846606754</v>
      </c>
      <c r="E33" s="2"/>
      <c r="F33" s="2"/>
      <c r="G33" s="2"/>
    </row>
    <row r="34" spans="1:7" ht="15.75" customHeight="1" x14ac:dyDescent="0.2">
      <c r="A34" s="190" t="s">
        <v>151</v>
      </c>
      <c r="B34" s="127">
        <v>10</v>
      </c>
      <c r="C34" s="128">
        <v>2169</v>
      </c>
      <c r="D34" s="129">
        <f t="shared" si="0"/>
        <v>0.8485550308867772</v>
      </c>
      <c r="E34" s="2"/>
      <c r="F34" s="2"/>
      <c r="G34" s="2"/>
    </row>
    <row r="35" spans="1:7" ht="15.75" customHeight="1" x14ac:dyDescent="0.2">
      <c r="A35" s="386" t="s">
        <v>164</v>
      </c>
      <c r="B35" s="127">
        <v>2</v>
      </c>
      <c r="C35" s="128">
        <v>141</v>
      </c>
      <c r="D35" s="129">
        <f t="shared" si="0"/>
        <v>5.5161945299693677E-2</v>
      </c>
      <c r="E35" s="2"/>
      <c r="F35" s="2"/>
      <c r="G35" s="2"/>
    </row>
    <row r="36" spans="1:7" ht="15.75" customHeight="1" x14ac:dyDescent="0.2">
      <c r="A36" s="190" t="s">
        <v>9</v>
      </c>
      <c r="B36" s="127">
        <v>23</v>
      </c>
      <c r="C36" s="128">
        <v>14211</v>
      </c>
      <c r="D36" s="129">
        <f t="shared" si="0"/>
        <v>5.5596198911627432</v>
      </c>
      <c r="E36" s="2"/>
      <c r="F36" s="2"/>
      <c r="G36" s="2"/>
    </row>
    <row r="37" spans="1:7" ht="15.75" customHeight="1" x14ac:dyDescent="0.2">
      <c r="A37" s="190" t="s">
        <v>157</v>
      </c>
      <c r="B37" s="127">
        <v>33</v>
      </c>
      <c r="C37" s="128">
        <v>4077</v>
      </c>
      <c r="D37" s="129">
        <f t="shared" si="0"/>
        <v>1.5950017800485894</v>
      </c>
      <c r="E37" s="2"/>
      <c r="F37" s="2"/>
      <c r="G37" s="2"/>
    </row>
    <row r="38" spans="1:7" ht="15.75" customHeight="1" x14ac:dyDescent="0.2">
      <c r="A38" s="190" t="s">
        <v>150</v>
      </c>
      <c r="B38" s="127">
        <v>4</v>
      </c>
      <c r="C38" s="128">
        <v>825</v>
      </c>
      <c r="D38" s="129">
        <f t="shared" si="0"/>
        <v>0.3227560629237396</v>
      </c>
      <c r="E38" s="2"/>
      <c r="F38" s="2"/>
      <c r="G38" s="2"/>
    </row>
    <row r="39" spans="1:7" ht="15.75" customHeight="1" x14ac:dyDescent="0.2">
      <c r="A39" s="190" t="s">
        <v>112</v>
      </c>
      <c r="B39" s="201"/>
      <c r="C39" s="356"/>
      <c r="D39" s="129">
        <f t="shared" si="0"/>
        <v>0</v>
      </c>
      <c r="E39" s="2"/>
      <c r="F39" s="2"/>
      <c r="G39" s="2"/>
    </row>
    <row r="40" spans="1:7" ht="15.75" customHeight="1" x14ac:dyDescent="0.2">
      <c r="A40" s="386" t="s">
        <v>167</v>
      </c>
      <c r="B40" s="127">
        <v>94</v>
      </c>
      <c r="C40" s="128">
        <v>27307</v>
      </c>
      <c r="D40" s="129">
        <f t="shared" si="0"/>
        <v>10.683030073040674</v>
      </c>
      <c r="E40" s="2"/>
      <c r="F40" s="2"/>
      <c r="G40" s="2"/>
    </row>
    <row r="41" spans="1:7" ht="15.75" customHeight="1" x14ac:dyDescent="0.2">
      <c r="A41" s="190" t="s">
        <v>159</v>
      </c>
      <c r="B41" s="127">
        <v>15</v>
      </c>
      <c r="C41" s="128">
        <v>3957</v>
      </c>
      <c r="D41" s="129">
        <f t="shared" si="0"/>
        <v>1.5480554436233183</v>
      </c>
      <c r="E41" s="2"/>
      <c r="F41" s="2"/>
      <c r="G41" s="2"/>
    </row>
    <row r="42" spans="1:7" ht="15.75" customHeight="1" x14ac:dyDescent="0.2">
      <c r="A42" s="190" t="s">
        <v>155</v>
      </c>
      <c r="B42" s="127">
        <v>15</v>
      </c>
      <c r="C42" s="128">
        <v>3268</v>
      </c>
      <c r="D42" s="129">
        <f t="shared" si="0"/>
        <v>1.2785052286482195</v>
      </c>
      <c r="E42" s="2"/>
      <c r="F42" s="2"/>
      <c r="G42" s="2"/>
    </row>
    <row r="43" spans="1:7" ht="15.75" customHeight="1" x14ac:dyDescent="0.2">
      <c r="A43" s="386" t="s">
        <v>166</v>
      </c>
      <c r="B43" s="127">
        <v>99</v>
      </c>
      <c r="C43" s="128">
        <v>17567</v>
      </c>
      <c r="D43" s="129">
        <f t="shared" si="0"/>
        <v>6.8725524331894947</v>
      </c>
      <c r="E43" s="2"/>
      <c r="F43" s="2"/>
      <c r="G43" s="2"/>
    </row>
    <row r="44" spans="1:7" ht="15.75" customHeight="1" x14ac:dyDescent="0.2">
      <c r="A44" s="190" t="s">
        <v>154</v>
      </c>
      <c r="B44" s="127">
        <v>9</v>
      </c>
      <c r="C44" s="128">
        <v>2009</v>
      </c>
      <c r="D44" s="129">
        <f t="shared" si="0"/>
        <v>0.78595991565308221</v>
      </c>
      <c r="E44" s="2"/>
      <c r="F44" s="2"/>
      <c r="G44" s="2"/>
    </row>
    <row r="45" spans="1:7" ht="15.75" customHeight="1" x14ac:dyDescent="0.2">
      <c r="A45" s="386" t="s">
        <v>168</v>
      </c>
      <c r="B45" s="127">
        <v>62</v>
      </c>
      <c r="C45" s="128">
        <v>12154</v>
      </c>
      <c r="D45" s="129">
        <f t="shared" si="0"/>
        <v>4.7548814409395526</v>
      </c>
      <c r="E45" s="2"/>
      <c r="F45" s="2"/>
      <c r="G45" s="2"/>
    </row>
    <row r="46" spans="1:7" ht="15.75" customHeight="1" x14ac:dyDescent="0.2">
      <c r="A46" s="190" t="s">
        <v>149</v>
      </c>
      <c r="B46" s="127">
        <v>2</v>
      </c>
      <c r="C46" s="128">
        <v>112</v>
      </c>
      <c r="D46" s="129">
        <f t="shared" si="0"/>
        <v>4.3816580663586464E-2</v>
      </c>
      <c r="E46" s="2"/>
      <c r="F46" s="2"/>
      <c r="G46" s="2"/>
    </row>
    <row r="47" spans="1:7" ht="15.75" customHeight="1" x14ac:dyDescent="0.2">
      <c r="A47" s="386" t="s">
        <v>165</v>
      </c>
      <c r="B47" s="127">
        <v>45</v>
      </c>
      <c r="C47" s="128">
        <v>15102</v>
      </c>
      <c r="D47" s="129">
        <f t="shared" si="0"/>
        <v>5.9081964391203821</v>
      </c>
      <c r="E47" s="2"/>
      <c r="F47" s="2"/>
      <c r="G47" s="2"/>
    </row>
    <row r="48" spans="1:7" ht="15.75" customHeight="1" x14ac:dyDescent="0.2">
      <c r="A48" s="190" t="s">
        <v>88</v>
      </c>
      <c r="B48" s="127">
        <v>146</v>
      </c>
      <c r="C48" s="128">
        <v>43431</v>
      </c>
      <c r="D48" s="129">
        <f t="shared" si="0"/>
        <v>16.991052810716283</v>
      </c>
      <c r="E48" s="2"/>
      <c r="F48" s="2"/>
      <c r="G48" s="2"/>
    </row>
    <row r="49" spans="1:7" ht="15.75" customHeight="1" x14ac:dyDescent="0.2">
      <c r="A49" s="190" t="s">
        <v>160</v>
      </c>
      <c r="B49" s="364">
        <v>177</v>
      </c>
      <c r="C49" s="365">
        <v>43558</v>
      </c>
      <c r="D49" s="313">
        <f t="shared" si="0"/>
        <v>17.040737683433029</v>
      </c>
      <c r="E49" s="2"/>
      <c r="F49" s="2"/>
      <c r="G49" s="2"/>
    </row>
    <row r="50" spans="1:7" ht="15.75" customHeight="1" x14ac:dyDescent="0.2">
      <c r="A50" s="204" t="s">
        <v>162</v>
      </c>
      <c r="B50" s="253">
        <v>982</v>
      </c>
      <c r="C50" s="254">
        <v>255611</v>
      </c>
      <c r="D50" s="255"/>
      <c r="E50" s="2"/>
      <c r="F50" s="2"/>
      <c r="G50" s="2"/>
    </row>
  </sheetData>
  <sortState ref="A29:C49">
    <sortCondition ref="A29:A49"/>
  </sortState>
  <mergeCells count="5">
    <mergeCell ref="A5:A6"/>
    <mergeCell ref="B5:D5"/>
    <mergeCell ref="E5:G5"/>
    <mergeCell ref="A26:A27"/>
    <mergeCell ref="B26:D26"/>
  </mergeCells>
  <hyperlinks>
    <hyperlink ref="F1" location="Sommaire!A1" display="Retour au sommaire"/>
  </hyperlinks>
  <pageMargins left="0.36" right="0.44" top="0.984251969" bottom="0.984251969" header="0.4921259845" footer="0.4921259845"/>
  <pageSetup paperSize="9" scale="72"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51"/>
  <sheetViews>
    <sheetView topLeftCell="A19" zoomScaleNormal="100" workbookViewId="0">
      <selection activeCell="A27" sqref="A27:A48"/>
    </sheetView>
  </sheetViews>
  <sheetFormatPr baseColWidth="10" defaultRowHeight="12.75" x14ac:dyDescent="0.2"/>
  <cols>
    <col min="1" max="1" width="27.7109375" style="19" customWidth="1"/>
    <col min="2" max="5" width="12.7109375" style="19" customWidth="1"/>
    <col min="6" max="7" width="12.7109375" style="26" customWidth="1"/>
    <col min="8" max="8" width="12.7109375" style="22" customWidth="1"/>
    <col min="9" max="9" width="11.5703125" style="22" customWidth="1"/>
    <col min="10" max="10" width="8" style="19" customWidth="1"/>
    <col min="11" max="11" width="11.42578125" style="19" hidden="1" customWidth="1"/>
    <col min="12" max="12" width="17" style="19" hidden="1" customWidth="1"/>
    <col min="13" max="13" width="12.5703125" style="19" hidden="1" customWidth="1"/>
    <col min="14" max="16384" width="11.42578125" style="19"/>
  </cols>
  <sheetData>
    <row r="1" spans="1:10" ht="15.75" x14ac:dyDescent="0.25">
      <c r="A1" s="47" t="s">
        <v>0</v>
      </c>
      <c r="I1" s="334" t="s">
        <v>37</v>
      </c>
    </row>
    <row r="2" spans="1:10" x14ac:dyDescent="0.2">
      <c r="A2" s="23" t="s">
        <v>116</v>
      </c>
      <c r="B2" s="26"/>
      <c r="C2" s="26"/>
      <c r="D2" s="26"/>
      <c r="E2" s="26"/>
      <c r="I2" s="19"/>
    </row>
    <row r="3" spans="1:10" ht="15.75" x14ac:dyDescent="0.25">
      <c r="A3" s="47"/>
      <c r="B3" s="26"/>
      <c r="C3" s="26"/>
      <c r="D3" s="26"/>
      <c r="E3" s="26"/>
      <c r="I3" s="19"/>
      <c r="J3" s="88" t="s">
        <v>95</v>
      </c>
    </row>
    <row r="4" spans="1:10" x14ac:dyDescent="0.2">
      <c r="H4" s="55"/>
      <c r="I4" s="19"/>
      <c r="J4" s="84" t="s">
        <v>114</v>
      </c>
    </row>
    <row r="5" spans="1:10" ht="24.75" customHeight="1" x14ac:dyDescent="0.2">
      <c r="A5" s="403" t="s">
        <v>13</v>
      </c>
      <c r="B5" s="403" t="s">
        <v>115</v>
      </c>
      <c r="C5" s="395"/>
      <c r="D5" s="395"/>
      <c r="E5" s="403" t="s">
        <v>123</v>
      </c>
      <c r="F5" s="395"/>
      <c r="G5" s="395"/>
      <c r="H5" s="403" t="s">
        <v>43</v>
      </c>
      <c r="I5" s="395"/>
      <c r="J5" s="397"/>
    </row>
    <row r="6" spans="1:10" ht="15" customHeight="1" x14ac:dyDescent="0.2">
      <c r="A6" s="414"/>
      <c r="B6" s="241" t="s">
        <v>6</v>
      </c>
      <c r="C6" s="242" t="s">
        <v>7</v>
      </c>
      <c r="D6" s="211" t="s">
        <v>3</v>
      </c>
      <c r="E6" s="241" t="s">
        <v>6</v>
      </c>
      <c r="F6" s="242" t="s">
        <v>7</v>
      </c>
      <c r="G6" s="211" t="s">
        <v>3</v>
      </c>
      <c r="H6" s="241" t="s">
        <v>6</v>
      </c>
      <c r="I6" s="242" t="s">
        <v>7</v>
      </c>
      <c r="J6" s="243" t="s">
        <v>3</v>
      </c>
    </row>
    <row r="7" spans="1:10" ht="15" customHeight="1" x14ac:dyDescent="0.2">
      <c r="A7" s="197" t="s">
        <v>80</v>
      </c>
      <c r="B7" s="244">
        <v>23</v>
      </c>
      <c r="C7" s="199">
        <v>2445</v>
      </c>
      <c r="D7" s="245">
        <v>12.245817890413703</v>
      </c>
      <c r="E7" s="244">
        <v>15</v>
      </c>
      <c r="F7" s="199">
        <v>1319</v>
      </c>
      <c r="G7" s="245">
        <v>14.556892175256595</v>
      </c>
      <c r="H7" s="244">
        <v>21</v>
      </c>
      <c r="I7" s="199">
        <v>4704</v>
      </c>
      <c r="J7" s="200">
        <v>42.264150943396224</v>
      </c>
    </row>
    <row r="8" spans="1:10" ht="15" customHeight="1" x14ac:dyDescent="0.2">
      <c r="A8" s="201" t="s">
        <v>81</v>
      </c>
      <c r="B8" s="246">
        <v>8</v>
      </c>
      <c r="C8" s="188">
        <v>765</v>
      </c>
      <c r="D8" s="247">
        <v>3.831513573074226</v>
      </c>
      <c r="E8" s="246">
        <v>6</v>
      </c>
      <c r="F8" s="188">
        <v>429</v>
      </c>
      <c r="G8" s="247">
        <v>4.734576757532281</v>
      </c>
      <c r="H8" s="246">
        <v>3</v>
      </c>
      <c r="I8" s="188">
        <v>252</v>
      </c>
      <c r="J8" s="203">
        <v>2.2641509433962264</v>
      </c>
    </row>
    <row r="9" spans="1:10" ht="15" customHeight="1" x14ac:dyDescent="0.2">
      <c r="A9" s="201" t="s">
        <v>8</v>
      </c>
      <c r="B9" s="246">
        <v>21</v>
      </c>
      <c r="C9" s="188">
        <v>2005</v>
      </c>
      <c r="D9" s="247">
        <v>10.042071521586697</v>
      </c>
      <c r="E9" s="246">
        <v>11</v>
      </c>
      <c r="F9" s="188">
        <v>965</v>
      </c>
      <c r="G9" s="247">
        <v>10.650038627083104</v>
      </c>
      <c r="H9" s="246">
        <v>6</v>
      </c>
      <c r="I9" s="188">
        <v>621</v>
      </c>
      <c r="J9" s="203">
        <v>5.5795148247978439</v>
      </c>
    </row>
    <row r="10" spans="1:10" ht="15" customHeight="1" x14ac:dyDescent="0.2">
      <c r="A10" s="201" t="s">
        <v>82</v>
      </c>
      <c r="B10" s="246">
        <v>11</v>
      </c>
      <c r="C10" s="188">
        <v>955</v>
      </c>
      <c r="D10" s="247">
        <v>4.7831313232495241</v>
      </c>
      <c r="E10" s="246">
        <v>5</v>
      </c>
      <c r="F10" s="188">
        <v>432</v>
      </c>
      <c r="G10" s="247">
        <v>4.767685685906633</v>
      </c>
      <c r="H10" s="246">
        <v>5</v>
      </c>
      <c r="I10" s="188">
        <v>380</v>
      </c>
      <c r="J10" s="203">
        <v>3.4141958670260557</v>
      </c>
    </row>
    <row r="11" spans="1:10" ht="15" customHeight="1" x14ac:dyDescent="0.2">
      <c r="A11" s="201" t="s">
        <v>9</v>
      </c>
      <c r="B11" s="246" t="s">
        <v>122</v>
      </c>
      <c r="C11" s="188" t="s">
        <v>122</v>
      </c>
      <c r="D11" s="247" t="s">
        <v>122</v>
      </c>
      <c r="E11" s="246" t="s">
        <v>122</v>
      </c>
      <c r="F11" s="188" t="s">
        <v>122</v>
      </c>
      <c r="G11" s="247" t="s">
        <v>122</v>
      </c>
      <c r="H11" s="246">
        <v>3</v>
      </c>
      <c r="I11" s="188">
        <v>272</v>
      </c>
      <c r="J11" s="203">
        <v>2.4438454627133872</v>
      </c>
    </row>
    <row r="12" spans="1:10" ht="15" customHeight="1" x14ac:dyDescent="0.2">
      <c r="A12" s="201" t="s">
        <v>83</v>
      </c>
      <c r="B12" s="246">
        <v>20</v>
      </c>
      <c r="C12" s="188">
        <v>2353</v>
      </c>
      <c r="D12" s="247">
        <v>11.785034558749876</v>
      </c>
      <c r="E12" s="246">
        <v>11</v>
      </c>
      <c r="F12" s="188">
        <v>1020</v>
      </c>
      <c r="G12" s="247">
        <v>11.257035647279549</v>
      </c>
      <c r="H12" s="246">
        <v>2</v>
      </c>
      <c r="I12" s="188">
        <v>336</v>
      </c>
      <c r="J12" s="203">
        <v>3.0188679245283021</v>
      </c>
    </row>
    <row r="13" spans="1:10" ht="15" customHeight="1" x14ac:dyDescent="0.2">
      <c r="A13" s="201" t="s">
        <v>84</v>
      </c>
      <c r="B13" s="246">
        <v>8</v>
      </c>
      <c r="C13" s="188">
        <v>1000</v>
      </c>
      <c r="D13" s="247">
        <v>5.008514474606832</v>
      </c>
      <c r="E13" s="246">
        <v>4</v>
      </c>
      <c r="F13" s="188">
        <v>586</v>
      </c>
      <c r="G13" s="247">
        <v>6.4672773424566827</v>
      </c>
      <c r="H13" s="246" t="s">
        <v>122</v>
      </c>
      <c r="I13" s="188" t="s">
        <v>122</v>
      </c>
      <c r="J13" s="203" t="s">
        <v>122</v>
      </c>
    </row>
    <row r="14" spans="1:10" ht="15" customHeight="1" x14ac:dyDescent="0.2">
      <c r="A14" s="201" t="s">
        <v>112</v>
      </c>
      <c r="B14" s="246">
        <v>16</v>
      </c>
      <c r="C14" s="188">
        <v>3477</v>
      </c>
      <c r="D14" s="247">
        <v>17.414604828207953</v>
      </c>
      <c r="E14" s="246">
        <v>3</v>
      </c>
      <c r="F14" s="188">
        <v>859</v>
      </c>
      <c r="G14" s="247">
        <v>9.4801898245226788</v>
      </c>
      <c r="H14" s="246">
        <v>2</v>
      </c>
      <c r="I14" s="188">
        <v>260</v>
      </c>
      <c r="J14" s="203">
        <v>2.3360287511230906</v>
      </c>
    </row>
    <row r="15" spans="1:10" ht="15" customHeight="1" x14ac:dyDescent="0.2">
      <c r="A15" s="201" t="s">
        <v>85</v>
      </c>
      <c r="B15" s="246">
        <v>8</v>
      </c>
      <c r="C15" s="188">
        <v>622</v>
      </c>
      <c r="D15" s="247">
        <v>3.1152960032054491</v>
      </c>
      <c r="E15" s="246">
        <v>7</v>
      </c>
      <c r="F15" s="188">
        <v>574</v>
      </c>
      <c r="G15" s="247">
        <v>6.3348416289592757</v>
      </c>
      <c r="H15" s="246">
        <v>1</v>
      </c>
      <c r="I15" s="188">
        <v>78</v>
      </c>
      <c r="J15" s="203">
        <v>0.70080862533692723</v>
      </c>
    </row>
    <row r="16" spans="1:10" ht="15" customHeight="1" x14ac:dyDescent="0.2">
      <c r="A16" s="201" t="s">
        <v>106</v>
      </c>
      <c r="B16" s="246">
        <v>19</v>
      </c>
      <c r="C16" s="188">
        <v>2230</v>
      </c>
      <c r="D16" s="247">
        <v>11.168987278373233</v>
      </c>
      <c r="E16" s="246">
        <v>11</v>
      </c>
      <c r="F16" s="188">
        <v>911</v>
      </c>
      <c r="G16" s="247">
        <v>10.054077916344774</v>
      </c>
      <c r="H16" s="246">
        <v>8</v>
      </c>
      <c r="I16" s="188">
        <v>1298</v>
      </c>
      <c r="J16" s="203">
        <v>11.662174303683738</v>
      </c>
    </row>
    <row r="17" spans="1:42" ht="15" customHeight="1" x14ac:dyDescent="0.2">
      <c r="A17" s="201" t="s">
        <v>87</v>
      </c>
      <c r="B17" s="246">
        <v>22</v>
      </c>
      <c r="C17" s="188">
        <v>2033</v>
      </c>
      <c r="D17" s="247">
        <v>10.182309926875689</v>
      </c>
      <c r="E17" s="246">
        <v>11</v>
      </c>
      <c r="F17" s="188">
        <v>822</v>
      </c>
      <c r="G17" s="247">
        <v>9.0718463745723437</v>
      </c>
      <c r="H17" s="246">
        <v>10</v>
      </c>
      <c r="I17" s="188">
        <v>949</v>
      </c>
      <c r="J17" s="203">
        <v>8.5265049415992813</v>
      </c>
    </row>
    <row r="18" spans="1:42" ht="15" customHeight="1" x14ac:dyDescent="0.2">
      <c r="A18" s="201" t="s">
        <v>10</v>
      </c>
      <c r="B18" s="246">
        <v>3</v>
      </c>
      <c r="C18" s="188">
        <v>215</v>
      </c>
      <c r="D18" s="247">
        <v>1.0768306120404687</v>
      </c>
      <c r="E18" s="246">
        <v>3</v>
      </c>
      <c r="F18" s="188">
        <v>215</v>
      </c>
      <c r="G18" s="247">
        <v>2.3728065334951993</v>
      </c>
      <c r="H18" s="246">
        <v>3</v>
      </c>
      <c r="I18" s="188">
        <v>277</v>
      </c>
      <c r="J18" s="203">
        <v>2.4887690925426775</v>
      </c>
    </row>
    <row r="19" spans="1:42" ht="15" customHeight="1" x14ac:dyDescent="0.2">
      <c r="A19" s="201" t="s">
        <v>88</v>
      </c>
      <c r="B19" s="248">
        <v>17</v>
      </c>
      <c r="C19" s="249">
        <v>1866</v>
      </c>
      <c r="D19" s="250">
        <v>9.3458880096163472</v>
      </c>
      <c r="E19" s="248">
        <v>9</v>
      </c>
      <c r="F19" s="249">
        <v>929</v>
      </c>
      <c r="G19" s="250">
        <v>10.252731486590884</v>
      </c>
      <c r="H19" s="248">
        <v>14</v>
      </c>
      <c r="I19" s="249">
        <v>1703</v>
      </c>
      <c r="J19" s="251">
        <v>15.300988319856245</v>
      </c>
    </row>
    <row r="20" spans="1:42" s="222" customFormat="1" ht="18" customHeight="1" x14ac:dyDescent="0.2">
      <c r="A20" s="204" t="s">
        <v>11</v>
      </c>
      <c r="B20" s="256">
        <v>176</v>
      </c>
      <c r="C20" s="205">
        <v>19966</v>
      </c>
      <c r="D20" s="217">
        <v>100</v>
      </c>
      <c r="E20" s="256">
        <v>96</v>
      </c>
      <c r="F20" s="205">
        <v>9061</v>
      </c>
      <c r="G20" s="217">
        <v>100</v>
      </c>
      <c r="H20" s="256">
        <v>78</v>
      </c>
      <c r="I20" s="205">
        <v>11130</v>
      </c>
      <c r="J20" s="218">
        <v>99.999999999999986</v>
      </c>
    </row>
    <row r="21" spans="1:42" s="356" customFormat="1" ht="14.25" x14ac:dyDescent="0.2">
      <c r="A21" s="356" t="s">
        <v>124</v>
      </c>
      <c r="B21" s="368"/>
      <c r="C21" s="369"/>
      <c r="D21" s="369"/>
      <c r="E21" s="369"/>
      <c r="F21" s="369"/>
      <c r="G21" s="369"/>
      <c r="H21" s="370" t="s">
        <v>21</v>
      </c>
      <c r="I21" s="370"/>
    </row>
    <row r="22" spans="1:42" s="356" customFormat="1" x14ac:dyDescent="0.2">
      <c r="A22" s="369" t="s">
        <v>63</v>
      </c>
      <c r="C22" s="371"/>
    </row>
    <row r="23" spans="1:42" s="345" customFormat="1" ht="47.25" customHeight="1" x14ac:dyDescent="0.2">
      <c r="A23" s="347" t="s">
        <v>163</v>
      </c>
      <c r="B23" s="346"/>
      <c r="C23" s="346"/>
      <c r="D23" s="346"/>
      <c r="E23" s="346"/>
      <c r="F23" s="346"/>
      <c r="G23" s="346"/>
      <c r="H23" s="346"/>
      <c r="I23" s="346"/>
      <c r="J23" s="346"/>
      <c r="K23" s="346"/>
      <c r="L23" s="346"/>
      <c r="M23" s="346"/>
      <c r="N23" s="346"/>
      <c r="O23" s="346"/>
      <c r="P23" s="346"/>
      <c r="Q23" s="346"/>
      <c r="R23" s="346"/>
      <c r="S23" s="346"/>
      <c r="T23" s="346"/>
      <c r="U23" s="346"/>
      <c r="V23" s="346"/>
      <c r="W23" s="346"/>
      <c r="X23" s="346"/>
      <c r="Y23" s="346"/>
      <c r="Z23" s="346"/>
      <c r="AA23" s="346"/>
      <c r="AB23" s="346"/>
      <c r="AC23" s="346"/>
      <c r="AD23" s="346"/>
      <c r="AE23" s="346"/>
      <c r="AF23" s="346"/>
      <c r="AG23" s="346"/>
      <c r="AH23" s="346"/>
      <c r="AI23" s="346"/>
      <c r="AJ23" s="346"/>
      <c r="AK23" s="346"/>
      <c r="AL23" s="346"/>
      <c r="AM23" s="346"/>
      <c r="AN23" s="346"/>
      <c r="AO23" s="346"/>
      <c r="AP23" s="346"/>
    </row>
    <row r="24" spans="1:42" s="191" customFormat="1" x14ac:dyDescent="0.2">
      <c r="B24" s="192"/>
      <c r="C24" s="192"/>
      <c r="D24" s="192"/>
      <c r="E24" s="192"/>
      <c r="F24" s="192"/>
      <c r="G24" s="192"/>
      <c r="H24" s="192"/>
      <c r="I24" s="192"/>
      <c r="J24" s="192"/>
      <c r="K24" s="192"/>
      <c r="L24" s="192"/>
      <c r="M24" s="192"/>
      <c r="N24" s="192"/>
      <c r="O24" s="192"/>
      <c r="P24" s="192"/>
      <c r="Q24" s="192"/>
      <c r="R24" s="192"/>
      <c r="S24" s="192"/>
      <c r="T24" s="192"/>
      <c r="U24" s="192"/>
      <c r="V24" s="192"/>
      <c r="W24" s="192"/>
      <c r="X24" s="192"/>
      <c r="Y24" s="192"/>
      <c r="Z24" s="192"/>
      <c r="AA24" s="192"/>
      <c r="AB24" s="192"/>
      <c r="AC24" s="192"/>
      <c r="AD24" s="192"/>
      <c r="AE24" s="192"/>
      <c r="AF24" s="192"/>
      <c r="AG24" s="192"/>
      <c r="AH24" s="192"/>
      <c r="AI24" s="192"/>
      <c r="AJ24" s="192"/>
      <c r="AK24" s="192"/>
      <c r="AL24" s="192"/>
      <c r="AM24" s="192"/>
      <c r="AN24" s="192"/>
      <c r="AO24" s="192"/>
      <c r="AP24" s="192"/>
    </row>
    <row r="25" spans="1:42" ht="28.5" customHeight="1" x14ac:dyDescent="0.2">
      <c r="A25" s="403" t="s">
        <v>13</v>
      </c>
      <c r="B25" s="403" t="s">
        <v>115</v>
      </c>
      <c r="C25" s="395"/>
      <c r="D25" s="395"/>
      <c r="E25" s="403" t="s">
        <v>43</v>
      </c>
      <c r="F25" s="395"/>
      <c r="G25" s="397"/>
      <c r="H25" s="19"/>
      <c r="I25" s="19"/>
    </row>
    <row r="26" spans="1:42" x14ac:dyDescent="0.2">
      <c r="A26" s="414"/>
      <c r="B26" s="241" t="s">
        <v>6</v>
      </c>
      <c r="C26" s="242" t="s">
        <v>7</v>
      </c>
      <c r="D26" s="211" t="s">
        <v>3</v>
      </c>
      <c r="E26" s="241" t="s">
        <v>6</v>
      </c>
      <c r="F26" s="242" t="s">
        <v>7</v>
      </c>
      <c r="G26" s="243" t="s">
        <v>3</v>
      </c>
      <c r="H26" s="19"/>
      <c r="I26" s="19"/>
    </row>
    <row r="27" spans="1:42" ht="15" customHeight="1" x14ac:dyDescent="0.2">
      <c r="A27" s="190" t="s">
        <v>156</v>
      </c>
      <c r="B27" s="246">
        <v>10</v>
      </c>
      <c r="C27" s="188">
        <v>1385</v>
      </c>
      <c r="D27" s="247">
        <f>100*C27/C$49</f>
        <v>6.9367925473304615</v>
      </c>
      <c r="E27" s="244"/>
      <c r="F27" s="199"/>
      <c r="G27" s="200"/>
      <c r="H27" s="19"/>
      <c r="I27" s="19"/>
    </row>
    <row r="28" spans="1:42" ht="15" customHeight="1" x14ac:dyDescent="0.2">
      <c r="A28" s="190" t="s">
        <v>158</v>
      </c>
      <c r="B28" s="246">
        <v>8</v>
      </c>
      <c r="C28" s="188">
        <v>1041</v>
      </c>
      <c r="D28" s="247">
        <f t="shared" ref="D28:D49" si="0">100*C28/C$49</f>
        <v>5.2138635680657117</v>
      </c>
      <c r="E28" s="246">
        <v>7</v>
      </c>
      <c r="F28" s="188">
        <v>1123</v>
      </c>
      <c r="G28" s="203">
        <f>100*F28/F$49</f>
        <v>10.08984725965858</v>
      </c>
      <c r="H28" s="19"/>
      <c r="I28" s="19"/>
    </row>
    <row r="29" spans="1:42" ht="15" customHeight="1" x14ac:dyDescent="0.2">
      <c r="A29" s="190" t="s">
        <v>161</v>
      </c>
      <c r="B29" s="246">
        <v>7</v>
      </c>
      <c r="C29" s="188">
        <v>497</v>
      </c>
      <c r="D29" s="247">
        <f t="shared" si="0"/>
        <v>2.4892316938795953</v>
      </c>
      <c r="E29" s="246">
        <v>1</v>
      </c>
      <c r="F29" s="188">
        <v>76</v>
      </c>
      <c r="G29" s="203">
        <f>100*F29/F$49</f>
        <v>0.68283917340521116</v>
      </c>
      <c r="H29" s="19"/>
      <c r="I29" s="19"/>
    </row>
    <row r="30" spans="1:42" ht="15" customHeight="1" x14ac:dyDescent="0.2">
      <c r="A30" s="190" t="s">
        <v>152</v>
      </c>
      <c r="B30" s="246">
        <v>6</v>
      </c>
      <c r="C30" s="188">
        <v>471</v>
      </c>
      <c r="D30" s="247">
        <f t="shared" si="0"/>
        <v>2.3590103175398176</v>
      </c>
      <c r="E30" s="246"/>
      <c r="F30" s="188"/>
      <c r="G30" s="203"/>
      <c r="H30" s="19"/>
      <c r="I30" s="19"/>
    </row>
    <row r="31" spans="1:42" ht="15" customHeight="1" x14ac:dyDescent="0.2">
      <c r="A31" s="190" t="s">
        <v>153</v>
      </c>
      <c r="B31" s="246">
        <v>2</v>
      </c>
      <c r="C31" s="188">
        <v>256</v>
      </c>
      <c r="D31" s="247">
        <f t="shared" si="0"/>
        <v>1.2821797054993489</v>
      </c>
      <c r="E31" s="246">
        <v>2</v>
      </c>
      <c r="F31" s="188">
        <v>192</v>
      </c>
      <c r="G31" s="203">
        <f t="shared" ref="G31:G40" si="1">100*F31/F$49</f>
        <v>1.725067385444744</v>
      </c>
      <c r="H31" s="19"/>
      <c r="I31" s="19"/>
    </row>
    <row r="32" spans="1:42" ht="15" customHeight="1" x14ac:dyDescent="0.2">
      <c r="A32" s="190" t="s">
        <v>8</v>
      </c>
      <c r="B32" s="246">
        <v>21</v>
      </c>
      <c r="C32" s="188">
        <v>2005</v>
      </c>
      <c r="D32" s="247">
        <f t="shared" si="0"/>
        <v>10.042071521586697</v>
      </c>
      <c r="E32" s="246">
        <v>6</v>
      </c>
      <c r="F32" s="188">
        <v>621</v>
      </c>
      <c r="G32" s="203">
        <f t="shared" si="1"/>
        <v>5.5795148247978439</v>
      </c>
      <c r="H32" s="19"/>
      <c r="I32" s="19"/>
    </row>
    <row r="33" spans="1:9" ht="15" customHeight="1" x14ac:dyDescent="0.2">
      <c r="A33" s="190" t="s">
        <v>151</v>
      </c>
      <c r="B33" s="246">
        <v>11</v>
      </c>
      <c r="C33" s="188">
        <v>955</v>
      </c>
      <c r="D33" s="247">
        <f t="shared" si="0"/>
        <v>4.7831313232495241</v>
      </c>
      <c r="E33" s="246">
        <v>5</v>
      </c>
      <c r="F33" s="188">
        <v>380</v>
      </c>
      <c r="G33" s="203">
        <f t="shared" si="1"/>
        <v>3.4141958670260557</v>
      </c>
      <c r="H33" s="19"/>
      <c r="I33" s="19"/>
    </row>
    <row r="34" spans="1:9" ht="15" customHeight="1" x14ac:dyDescent="0.2">
      <c r="A34" s="386" t="s">
        <v>164</v>
      </c>
      <c r="B34" s="246">
        <v>3</v>
      </c>
      <c r="C34" s="188">
        <v>332</v>
      </c>
      <c r="D34" s="247">
        <f t="shared" si="0"/>
        <v>1.6628268055694682</v>
      </c>
      <c r="E34" s="246">
        <v>2</v>
      </c>
      <c r="F34" s="188">
        <v>336</v>
      </c>
      <c r="G34" s="203">
        <f t="shared" si="1"/>
        <v>3.0188679245283021</v>
      </c>
      <c r="H34" s="19"/>
      <c r="I34" s="19"/>
    </row>
    <row r="35" spans="1:9" ht="15" customHeight="1" x14ac:dyDescent="0.2">
      <c r="A35" s="190" t="s">
        <v>9</v>
      </c>
      <c r="B35" s="246"/>
      <c r="C35" s="188"/>
      <c r="D35" s="247">
        <f t="shared" si="0"/>
        <v>0</v>
      </c>
      <c r="E35" s="246">
        <v>3</v>
      </c>
      <c r="F35" s="188">
        <v>272</v>
      </c>
      <c r="G35" s="203">
        <f t="shared" si="1"/>
        <v>2.4438454627133872</v>
      </c>
      <c r="H35" s="19"/>
      <c r="I35" s="19"/>
    </row>
    <row r="36" spans="1:9" ht="15" customHeight="1" x14ac:dyDescent="0.2">
      <c r="A36" s="190" t="s">
        <v>157</v>
      </c>
      <c r="B36" s="246">
        <v>6</v>
      </c>
      <c r="C36" s="188">
        <v>509</v>
      </c>
      <c r="D36" s="247">
        <f t="shared" si="0"/>
        <v>2.5493338675748771</v>
      </c>
      <c r="E36" s="246">
        <v>1</v>
      </c>
      <c r="F36" s="188">
        <v>60</v>
      </c>
      <c r="G36" s="203">
        <f t="shared" si="1"/>
        <v>0.53908355795148244</v>
      </c>
      <c r="H36" s="19"/>
      <c r="I36" s="19"/>
    </row>
    <row r="37" spans="1:9" ht="15" customHeight="1" x14ac:dyDescent="0.2">
      <c r="A37" s="190" t="s">
        <v>150</v>
      </c>
      <c r="B37" s="246">
        <v>2</v>
      </c>
      <c r="C37" s="188">
        <v>151</v>
      </c>
      <c r="D37" s="247">
        <f t="shared" si="0"/>
        <v>0.75628568566563159</v>
      </c>
      <c r="E37" s="246">
        <v>1</v>
      </c>
      <c r="F37" s="188">
        <v>78</v>
      </c>
      <c r="G37" s="203">
        <f t="shared" si="1"/>
        <v>0.70080862533692723</v>
      </c>
      <c r="H37" s="19"/>
      <c r="I37" s="19"/>
    </row>
    <row r="38" spans="1:9" ht="15" customHeight="1" x14ac:dyDescent="0.2">
      <c r="A38" s="190" t="s">
        <v>112</v>
      </c>
      <c r="B38" s="246">
        <v>16</v>
      </c>
      <c r="C38" s="188">
        <v>3477</v>
      </c>
      <c r="D38" s="247">
        <f t="shared" si="0"/>
        <v>17.414604828207953</v>
      </c>
      <c r="E38" s="246">
        <v>2</v>
      </c>
      <c r="F38" s="188">
        <v>260</v>
      </c>
      <c r="G38" s="203">
        <f t="shared" si="1"/>
        <v>2.3360287511230906</v>
      </c>
      <c r="H38" s="19"/>
      <c r="I38" s="19"/>
    </row>
    <row r="39" spans="1:9" ht="15" customHeight="1" x14ac:dyDescent="0.2">
      <c r="A39" s="386" t="s">
        <v>167</v>
      </c>
      <c r="B39" s="246">
        <v>13</v>
      </c>
      <c r="C39" s="188">
        <v>1389</v>
      </c>
      <c r="D39" s="247">
        <f t="shared" si="0"/>
        <v>6.9568266052288887</v>
      </c>
      <c r="E39" s="246">
        <v>5</v>
      </c>
      <c r="F39" s="188">
        <v>590</v>
      </c>
      <c r="G39" s="203">
        <f t="shared" si="1"/>
        <v>5.300988319856244</v>
      </c>
      <c r="H39" s="19"/>
      <c r="I39" s="19"/>
    </row>
    <row r="40" spans="1:9" ht="15" customHeight="1" x14ac:dyDescent="0.2">
      <c r="A40" s="190" t="s">
        <v>159</v>
      </c>
      <c r="B40" s="246">
        <v>4</v>
      </c>
      <c r="C40" s="188">
        <v>186</v>
      </c>
      <c r="D40" s="247">
        <f t="shared" si="0"/>
        <v>0.93158369227687066</v>
      </c>
      <c r="E40" s="246">
        <v>1</v>
      </c>
      <c r="F40" s="188">
        <v>175</v>
      </c>
      <c r="G40" s="203">
        <f t="shared" si="1"/>
        <v>1.5723270440251573</v>
      </c>
      <c r="H40" s="19"/>
      <c r="I40" s="19"/>
    </row>
    <row r="41" spans="1:9" ht="15" customHeight="1" x14ac:dyDescent="0.2">
      <c r="A41" s="190" t="s">
        <v>155</v>
      </c>
      <c r="B41" s="246">
        <v>7</v>
      </c>
      <c r="C41" s="188">
        <v>636</v>
      </c>
      <c r="D41" s="247">
        <f t="shared" si="0"/>
        <v>3.185415205849945</v>
      </c>
      <c r="E41" s="246"/>
      <c r="F41" s="188"/>
      <c r="G41" s="203"/>
      <c r="H41" s="19"/>
      <c r="I41" s="19"/>
    </row>
    <row r="42" spans="1:9" ht="15" customHeight="1" x14ac:dyDescent="0.2">
      <c r="A42" s="386" t="s">
        <v>166</v>
      </c>
      <c r="B42" s="246">
        <v>9</v>
      </c>
      <c r="C42" s="188">
        <v>644</v>
      </c>
      <c r="D42" s="247">
        <f t="shared" si="0"/>
        <v>3.2254833216467995</v>
      </c>
      <c r="E42" s="246">
        <v>5</v>
      </c>
      <c r="F42" s="188">
        <v>359</v>
      </c>
      <c r="G42" s="203">
        <f>100*F42/F$49</f>
        <v>3.2255166217430369</v>
      </c>
      <c r="H42" s="19"/>
      <c r="I42" s="19"/>
    </row>
    <row r="43" spans="1:9" ht="15" customHeight="1" x14ac:dyDescent="0.2">
      <c r="A43" s="190" t="s">
        <v>154</v>
      </c>
      <c r="B43" s="246">
        <v>7</v>
      </c>
      <c r="C43" s="188">
        <v>820</v>
      </c>
      <c r="D43" s="247">
        <f t="shared" si="0"/>
        <v>4.1069818691776021</v>
      </c>
      <c r="E43" s="246"/>
      <c r="F43" s="188"/>
      <c r="G43" s="203"/>
      <c r="H43" s="19"/>
      <c r="I43" s="19"/>
    </row>
    <row r="44" spans="1:9" ht="15" customHeight="1" x14ac:dyDescent="0.2">
      <c r="A44" s="386" t="s">
        <v>168</v>
      </c>
      <c r="B44" s="246">
        <v>3</v>
      </c>
      <c r="C44" s="188">
        <v>215</v>
      </c>
      <c r="D44" s="247">
        <f t="shared" si="0"/>
        <v>1.0768306120404687</v>
      </c>
      <c r="E44" s="246">
        <v>3</v>
      </c>
      <c r="F44" s="188">
        <v>277</v>
      </c>
      <c r="G44" s="203">
        <f>100*F44/F$49</f>
        <v>2.4887690925426775</v>
      </c>
      <c r="H44" s="19"/>
      <c r="I44" s="19"/>
    </row>
    <row r="45" spans="1:9" ht="15" customHeight="1" x14ac:dyDescent="0.2">
      <c r="A45" s="190" t="s">
        <v>149</v>
      </c>
      <c r="B45" s="246">
        <v>1</v>
      </c>
      <c r="C45" s="188">
        <v>180</v>
      </c>
      <c r="D45" s="247">
        <f t="shared" si="0"/>
        <v>0.90153260542922964</v>
      </c>
      <c r="E45" s="246"/>
      <c r="F45" s="188"/>
      <c r="G45" s="203"/>
      <c r="H45" s="19"/>
      <c r="I45" s="19"/>
    </row>
    <row r="46" spans="1:9" ht="15" customHeight="1" x14ac:dyDescent="0.2">
      <c r="A46" s="386" t="s">
        <v>165</v>
      </c>
      <c r="B46" s="246">
        <v>7</v>
      </c>
      <c r="C46" s="188">
        <v>1003</v>
      </c>
      <c r="D46" s="247">
        <f t="shared" si="0"/>
        <v>5.0235400180306522</v>
      </c>
      <c r="E46" s="246"/>
      <c r="F46" s="188"/>
      <c r="G46" s="203"/>
      <c r="H46" s="19"/>
      <c r="I46" s="19"/>
    </row>
    <row r="47" spans="1:9" ht="15" customHeight="1" x14ac:dyDescent="0.2">
      <c r="A47" s="190" t="s">
        <v>88</v>
      </c>
      <c r="B47" s="246">
        <v>17</v>
      </c>
      <c r="C47" s="188">
        <v>1866</v>
      </c>
      <c r="D47" s="247">
        <f t="shared" si="0"/>
        <v>9.3458880096163472</v>
      </c>
      <c r="E47" s="246">
        <v>14</v>
      </c>
      <c r="F47" s="188">
        <v>1703</v>
      </c>
      <c r="G47" s="203">
        <f>100*F47/F$49</f>
        <v>15.300988319856245</v>
      </c>
      <c r="H47" s="19"/>
      <c r="I47" s="19"/>
    </row>
    <row r="48" spans="1:9" ht="15" customHeight="1" x14ac:dyDescent="0.2">
      <c r="A48" s="190" t="s">
        <v>160</v>
      </c>
      <c r="B48" s="246">
        <v>16</v>
      </c>
      <c r="C48" s="188">
        <v>1948</v>
      </c>
      <c r="D48" s="247">
        <f t="shared" si="0"/>
        <v>9.7565861965341085</v>
      </c>
      <c r="E48" s="248">
        <v>20</v>
      </c>
      <c r="F48" s="249">
        <v>4628</v>
      </c>
      <c r="G48" s="251">
        <f>100*F48/F$49</f>
        <v>41.581311769991018</v>
      </c>
      <c r="H48" s="19"/>
      <c r="I48" s="19"/>
    </row>
    <row r="49" spans="1:10" s="222" customFormat="1" ht="18" customHeight="1" x14ac:dyDescent="0.2">
      <c r="A49" s="204" t="s">
        <v>162</v>
      </c>
      <c r="B49" s="256">
        <v>176</v>
      </c>
      <c r="C49" s="205">
        <v>19966</v>
      </c>
      <c r="D49" s="217">
        <f t="shared" si="0"/>
        <v>100</v>
      </c>
      <c r="E49" s="256">
        <v>78</v>
      </c>
      <c r="F49" s="205">
        <v>11130</v>
      </c>
      <c r="G49" s="218">
        <f>100*F49/F$49</f>
        <v>100</v>
      </c>
      <c r="H49" s="19"/>
      <c r="I49" s="137"/>
      <c r="J49" s="19"/>
    </row>
    <row r="50" spans="1:10" ht="14.25" x14ac:dyDescent="0.2">
      <c r="A50" s="26" t="s">
        <v>124</v>
      </c>
      <c r="B50" s="59"/>
      <c r="C50" s="29"/>
      <c r="D50" s="29"/>
      <c r="E50" s="29"/>
      <c r="F50" s="82"/>
      <c r="G50" s="82"/>
      <c r="H50" s="22" t="s">
        <v>21</v>
      </c>
    </row>
    <row r="51" spans="1:10" x14ac:dyDescent="0.2">
      <c r="A51" s="29" t="s">
        <v>63</v>
      </c>
      <c r="C51" s="136"/>
      <c r="H51" s="19"/>
      <c r="I51" s="19"/>
    </row>
  </sheetData>
  <sortState ref="A29:H51">
    <sortCondition ref="A29:A51"/>
  </sortState>
  <mergeCells count="7">
    <mergeCell ref="A5:A6"/>
    <mergeCell ref="B5:D5"/>
    <mergeCell ref="E5:G5"/>
    <mergeCell ref="H5:J5"/>
    <mergeCell ref="A25:A26"/>
    <mergeCell ref="B25:D25"/>
    <mergeCell ref="E25:G25"/>
  </mergeCells>
  <hyperlinks>
    <hyperlink ref="I1" location="Sommaire!A1" display="Retour au sommaire"/>
  </hyperlinks>
  <pageMargins left="0.2" right="0.2" top="0.46" bottom="0.984251969" header="0.21" footer="0.4921259845"/>
  <pageSetup paperSize="9" scale="74"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
  <sheetViews>
    <sheetView zoomScaleNormal="100" workbookViewId="0">
      <selection activeCell="D1" sqref="D1"/>
    </sheetView>
  </sheetViews>
  <sheetFormatPr baseColWidth="10" defaultRowHeight="12.75" x14ac:dyDescent="0.2"/>
  <cols>
    <col min="1" max="1" width="33.85546875" style="19" customWidth="1"/>
    <col min="2" max="4" width="16" style="20" customWidth="1"/>
    <col min="5" max="5" width="4.28515625" style="20" customWidth="1"/>
    <col min="6" max="6" width="3.5703125" style="19" customWidth="1"/>
    <col min="7" max="15" width="11.42578125" style="19"/>
    <col min="16" max="16" width="3.85546875" style="19" customWidth="1"/>
    <col min="17" max="16384" width="11.42578125" style="19"/>
  </cols>
  <sheetData>
    <row r="1" spans="1:5" ht="15.75" x14ac:dyDescent="0.25">
      <c r="A1" s="140" t="s">
        <v>0</v>
      </c>
      <c r="D1" s="65" t="s">
        <v>37</v>
      </c>
    </row>
    <row r="2" spans="1:5" ht="14.25" x14ac:dyDescent="0.2">
      <c r="A2" s="4" t="s">
        <v>96</v>
      </c>
      <c r="B2"/>
      <c r="C2"/>
    </row>
    <row r="4" spans="1:5" x14ac:dyDescent="0.2">
      <c r="D4" s="88" t="s">
        <v>98</v>
      </c>
    </row>
    <row r="5" spans="1:5" x14ac:dyDescent="0.2">
      <c r="A5" s="87"/>
      <c r="B5" s="19"/>
      <c r="D5" s="88" t="s">
        <v>114</v>
      </c>
    </row>
    <row r="6" spans="1:5" ht="18" customHeight="1" x14ac:dyDescent="0.2">
      <c r="A6" s="415" t="s">
        <v>13</v>
      </c>
      <c r="B6" s="417" t="s">
        <v>18</v>
      </c>
      <c r="C6" s="418"/>
      <c r="D6" s="419"/>
      <c r="E6" s="19"/>
    </row>
    <row r="7" spans="1:5" ht="18" customHeight="1" x14ac:dyDescent="0.2">
      <c r="A7" s="416"/>
      <c r="B7" s="258" t="s">
        <v>6</v>
      </c>
      <c r="C7" s="211" t="s">
        <v>7</v>
      </c>
      <c r="D7" s="243" t="s">
        <v>3</v>
      </c>
      <c r="E7" s="19"/>
    </row>
    <row r="8" spans="1:5" ht="15" customHeight="1" x14ac:dyDescent="0.2">
      <c r="A8" s="259" t="s">
        <v>80</v>
      </c>
      <c r="B8" s="260">
        <v>24499</v>
      </c>
      <c r="C8" s="261">
        <v>120785</v>
      </c>
      <c r="D8" s="262">
        <f t="shared" ref="D8:D21" si="0">C8/C$21*100</f>
        <v>33.818839544956923</v>
      </c>
      <c r="E8" s="19"/>
    </row>
    <row r="9" spans="1:5" ht="15" customHeight="1" x14ac:dyDescent="0.2">
      <c r="A9" s="263" t="s">
        <v>81</v>
      </c>
      <c r="B9" s="264">
        <v>2290</v>
      </c>
      <c r="C9" s="252">
        <v>10887</v>
      </c>
      <c r="D9" s="265">
        <f t="shared" si="0"/>
        <v>3.0482734290346154</v>
      </c>
      <c r="E9" s="19"/>
    </row>
    <row r="10" spans="1:5" ht="15" customHeight="1" x14ac:dyDescent="0.2">
      <c r="A10" s="263" t="s">
        <v>8</v>
      </c>
      <c r="B10" s="264">
        <v>4703</v>
      </c>
      <c r="C10" s="252">
        <v>22487</v>
      </c>
      <c r="D10" s="265">
        <f t="shared" si="0"/>
        <v>6.2961811884542476</v>
      </c>
      <c r="E10" s="19"/>
    </row>
    <row r="11" spans="1:5" ht="15" customHeight="1" x14ac:dyDescent="0.2">
      <c r="A11" s="263" t="s">
        <v>82</v>
      </c>
      <c r="B11" s="264">
        <v>826</v>
      </c>
      <c r="C11" s="252">
        <v>4381</v>
      </c>
      <c r="D11" s="265">
        <f t="shared" si="0"/>
        <v>1.2266451632773629</v>
      </c>
      <c r="E11" s="19"/>
    </row>
    <row r="12" spans="1:5" ht="15" customHeight="1" x14ac:dyDescent="0.2">
      <c r="A12" s="263" t="s">
        <v>9</v>
      </c>
      <c r="B12" s="264">
        <v>126</v>
      </c>
      <c r="C12" s="252">
        <v>567</v>
      </c>
      <c r="D12" s="265">
        <f t="shared" si="0"/>
        <v>0.15875549134404585</v>
      </c>
      <c r="E12" s="19"/>
    </row>
    <row r="13" spans="1:5" ht="15" customHeight="1" x14ac:dyDescent="0.2">
      <c r="A13" s="263" t="s">
        <v>83</v>
      </c>
      <c r="B13" s="264">
        <v>4099</v>
      </c>
      <c r="C13" s="252">
        <v>19151</v>
      </c>
      <c r="D13" s="265">
        <f t="shared" si="0"/>
        <v>5.3621277155728775</v>
      </c>
      <c r="E13" s="19"/>
    </row>
    <row r="14" spans="1:5" ht="15" customHeight="1" x14ac:dyDescent="0.2">
      <c r="A14" s="263" t="s">
        <v>84</v>
      </c>
      <c r="B14" s="264">
        <v>885</v>
      </c>
      <c r="C14" s="252">
        <v>3922</v>
      </c>
      <c r="D14" s="265">
        <f t="shared" si="0"/>
        <v>1.0981288131417066</v>
      </c>
      <c r="E14" s="19"/>
    </row>
    <row r="15" spans="1:5" ht="15" customHeight="1" x14ac:dyDescent="0.2">
      <c r="A15" s="263" t="s">
        <v>112</v>
      </c>
      <c r="B15" s="264">
        <v>371</v>
      </c>
      <c r="C15" s="252">
        <v>1360</v>
      </c>
      <c r="D15" s="265">
        <f t="shared" si="0"/>
        <v>0.38078918558712932</v>
      </c>
      <c r="E15" s="19"/>
    </row>
    <row r="16" spans="1:5" ht="15" customHeight="1" x14ac:dyDescent="0.2">
      <c r="A16" s="263" t="s">
        <v>85</v>
      </c>
      <c r="B16" s="264">
        <v>1645</v>
      </c>
      <c r="C16" s="252">
        <v>7114</v>
      </c>
      <c r="D16" s="265">
        <f t="shared" si="0"/>
        <v>1.9918634310785575</v>
      </c>
      <c r="E16" s="19"/>
    </row>
    <row r="17" spans="1:8" ht="15" customHeight="1" x14ac:dyDescent="0.2">
      <c r="A17" s="263" t="s">
        <v>106</v>
      </c>
      <c r="B17" s="264">
        <v>16547</v>
      </c>
      <c r="C17" s="252">
        <v>74484</v>
      </c>
      <c r="D17" s="265">
        <f t="shared" si="0"/>
        <v>20.85492772005275</v>
      </c>
      <c r="E17" s="19"/>
    </row>
    <row r="18" spans="1:8" ht="15" customHeight="1" x14ac:dyDescent="0.2">
      <c r="A18" s="263" t="s">
        <v>87</v>
      </c>
      <c r="B18" s="264">
        <v>8822</v>
      </c>
      <c r="C18" s="252">
        <v>38704</v>
      </c>
      <c r="D18" s="265">
        <f t="shared" si="0"/>
        <v>10.836812234532539</v>
      </c>
      <c r="E18" s="19"/>
    </row>
    <row r="19" spans="1:8" ht="15" customHeight="1" x14ac:dyDescent="0.2">
      <c r="A19" s="263" t="s">
        <v>10</v>
      </c>
      <c r="B19" s="264">
        <v>1806</v>
      </c>
      <c r="C19" s="252">
        <v>8966</v>
      </c>
      <c r="D19" s="265">
        <f t="shared" si="0"/>
        <v>2.5104087043927952</v>
      </c>
      <c r="E19" s="19"/>
    </row>
    <row r="20" spans="1:8" ht="15" customHeight="1" x14ac:dyDescent="0.2">
      <c r="A20" s="263" t="s">
        <v>88</v>
      </c>
      <c r="B20" s="264">
        <v>9567</v>
      </c>
      <c r="C20" s="252">
        <v>44345</v>
      </c>
      <c r="D20" s="265">
        <f t="shared" si="0"/>
        <v>12.416247378574448</v>
      </c>
      <c r="E20" s="19"/>
    </row>
    <row r="21" spans="1:8" s="23" customFormat="1" ht="18" customHeight="1" x14ac:dyDescent="0.2">
      <c r="A21" s="266" t="s">
        <v>11</v>
      </c>
      <c r="B21" s="267">
        <v>76186</v>
      </c>
      <c r="C21" s="268">
        <v>357153</v>
      </c>
      <c r="D21" s="269">
        <f t="shared" si="0"/>
        <v>100</v>
      </c>
    </row>
    <row r="22" spans="1:8" s="24" customFormat="1" ht="32.25" customHeight="1" x14ac:dyDescent="0.2">
      <c r="A22" s="420" t="s">
        <v>97</v>
      </c>
      <c r="B22" s="420"/>
      <c r="C22" s="420"/>
      <c r="D22" s="420"/>
      <c r="E22" s="138"/>
      <c r="F22"/>
    </row>
    <row r="23" spans="1:8" s="24" customFormat="1" ht="34.5" customHeight="1" x14ac:dyDescent="0.2">
      <c r="A23" s="421" t="s">
        <v>125</v>
      </c>
      <c r="B23" s="421"/>
      <c r="C23" s="421"/>
      <c r="D23" s="421"/>
      <c r="E23" s="257"/>
      <c r="F23" s="26"/>
      <c r="G23" s="19"/>
      <c r="H23" s="19"/>
    </row>
    <row r="24" spans="1:8" ht="18.75" customHeight="1" x14ac:dyDescent="0.2">
      <c r="A24" s="385" t="s">
        <v>68</v>
      </c>
      <c r="B24" s="367"/>
      <c r="C24" s="367"/>
      <c r="D24" s="367"/>
    </row>
    <row r="25" spans="1:8" ht="27" customHeight="1" x14ac:dyDescent="0.2">
      <c r="A25" s="385"/>
      <c r="B25" s="367"/>
      <c r="C25" s="367"/>
      <c r="D25" s="367"/>
    </row>
    <row r="26" spans="1:8" x14ac:dyDescent="0.2">
      <c r="A26" s="356"/>
      <c r="B26" s="367"/>
      <c r="C26" s="367"/>
      <c r="D26" s="367"/>
    </row>
    <row r="27" spans="1:8" x14ac:dyDescent="0.2">
      <c r="A27" s="347" t="s">
        <v>163</v>
      </c>
      <c r="B27" s="367"/>
      <c r="C27" s="367"/>
      <c r="D27" s="367"/>
    </row>
    <row r="28" spans="1:8" x14ac:dyDescent="0.2">
      <c r="A28" s="356"/>
      <c r="B28" s="367"/>
      <c r="C28" s="367"/>
      <c r="D28" s="367"/>
    </row>
    <row r="29" spans="1:8" ht="14.25" customHeight="1" x14ac:dyDescent="0.2">
      <c r="A29" s="415" t="s">
        <v>13</v>
      </c>
      <c r="B29" s="417" t="s">
        <v>18</v>
      </c>
      <c r="C29" s="418"/>
      <c r="D29" s="419"/>
      <c r="E29" s="19"/>
    </row>
    <row r="30" spans="1:8" ht="14.25" customHeight="1" x14ac:dyDescent="0.2">
      <c r="A30" s="416"/>
      <c r="B30" s="258" t="s">
        <v>6</v>
      </c>
      <c r="C30" s="211" t="s">
        <v>7</v>
      </c>
      <c r="D30" s="243" t="s">
        <v>3</v>
      </c>
      <c r="E30" s="19"/>
    </row>
    <row r="31" spans="1:8" ht="15" customHeight="1" x14ac:dyDescent="0.2">
      <c r="A31" s="190" t="s">
        <v>156</v>
      </c>
      <c r="B31" s="264">
        <v>2180</v>
      </c>
      <c r="C31" s="252">
        <v>9098</v>
      </c>
      <c r="D31" s="265">
        <f>100*C31/C$53</f>
        <v>2.547367654758605</v>
      </c>
      <c r="E31" s="19"/>
    </row>
    <row r="32" spans="1:8" ht="15" customHeight="1" x14ac:dyDescent="0.2">
      <c r="A32" s="190" t="s">
        <v>158</v>
      </c>
      <c r="B32" s="264">
        <v>9502</v>
      </c>
      <c r="C32" s="252">
        <v>43116</v>
      </c>
      <c r="D32" s="265">
        <f t="shared" ref="D32:D52" si="1">100*C32/C$53</f>
        <v>12.072137151304903</v>
      </c>
      <c r="E32" s="19"/>
    </row>
    <row r="33" spans="1:8" ht="15" customHeight="1" x14ac:dyDescent="0.2">
      <c r="A33" s="190" t="s">
        <v>161</v>
      </c>
      <c r="B33" s="264">
        <v>5715</v>
      </c>
      <c r="C33" s="252">
        <v>26196</v>
      </c>
      <c r="D33" s="265">
        <f t="shared" si="1"/>
        <v>7.3346716953238529</v>
      </c>
      <c r="E33" s="19"/>
    </row>
    <row r="34" spans="1:8" ht="15" customHeight="1" x14ac:dyDescent="0.2">
      <c r="A34" s="190" t="s">
        <v>152</v>
      </c>
      <c r="B34" s="264">
        <v>1092</v>
      </c>
      <c r="C34" s="252">
        <v>4494</v>
      </c>
      <c r="D34" s="265">
        <f t="shared" si="1"/>
        <v>1.2582842647268817</v>
      </c>
      <c r="E34" s="19"/>
    </row>
    <row r="35" spans="1:8" ht="15" customHeight="1" x14ac:dyDescent="0.2">
      <c r="A35" s="190" t="s">
        <v>153</v>
      </c>
      <c r="B35" s="264">
        <v>635</v>
      </c>
      <c r="C35" s="252">
        <v>3078</v>
      </c>
      <c r="D35" s="265">
        <f t="shared" si="1"/>
        <v>0.86181552443910592</v>
      </c>
      <c r="E35" s="19"/>
    </row>
    <row r="36" spans="1:8" ht="15" customHeight="1" x14ac:dyDescent="0.2">
      <c r="A36" s="190" t="s">
        <v>8</v>
      </c>
      <c r="B36" s="264">
        <v>4703</v>
      </c>
      <c r="C36" s="252">
        <v>22487</v>
      </c>
      <c r="D36" s="265">
        <f t="shared" si="1"/>
        <v>6.2961811884542476</v>
      </c>
      <c r="E36" s="19"/>
    </row>
    <row r="37" spans="1:8" ht="15" customHeight="1" x14ac:dyDescent="0.2">
      <c r="A37" s="190" t="s">
        <v>151</v>
      </c>
      <c r="B37" s="264">
        <v>826</v>
      </c>
      <c r="C37" s="252">
        <v>4381</v>
      </c>
      <c r="D37" s="265">
        <f t="shared" si="1"/>
        <v>1.2266451632773629</v>
      </c>
      <c r="E37" s="19"/>
      <c r="H37" s="385" t="s">
        <v>68</v>
      </c>
    </row>
    <row r="38" spans="1:8" ht="15" customHeight="1" x14ac:dyDescent="0.2">
      <c r="A38" s="386" t="s">
        <v>164</v>
      </c>
      <c r="B38" s="264">
        <v>419</v>
      </c>
      <c r="C38" s="252">
        <v>2467</v>
      </c>
      <c r="D38" s="265">
        <f t="shared" si="1"/>
        <v>0.69074038297312357</v>
      </c>
      <c r="E38" s="19"/>
    </row>
    <row r="39" spans="1:8" ht="15" customHeight="1" x14ac:dyDescent="0.2">
      <c r="A39" s="190" t="s">
        <v>9</v>
      </c>
      <c r="B39" s="264">
        <v>126</v>
      </c>
      <c r="C39" s="252">
        <v>567</v>
      </c>
      <c r="D39" s="265">
        <f t="shared" si="1"/>
        <v>0.15875549134404582</v>
      </c>
      <c r="E39" s="19"/>
    </row>
    <row r="40" spans="1:8" ht="15" customHeight="1" x14ac:dyDescent="0.2">
      <c r="A40" s="190" t="s">
        <v>157</v>
      </c>
      <c r="B40" s="264">
        <v>1655</v>
      </c>
      <c r="C40" s="252">
        <v>7809</v>
      </c>
      <c r="D40" s="265">
        <f t="shared" si="1"/>
        <v>2.1864579045955095</v>
      </c>
      <c r="E40" s="19"/>
    </row>
    <row r="41" spans="1:8" ht="15" customHeight="1" x14ac:dyDescent="0.2">
      <c r="A41" s="190" t="s">
        <v>150</v>
      </c>
      <c r="B41" s="264">
        <v>553</v>
      </c>
      <c r="C41" s="252">
        <v>2620</v>
      </c>
      <c r="D41" s="265">
        <f t="shared" si="1"/>
        <v>0.73357916635167564</v>
      </c>
      <c r="E41" s="19"/>
    </row>
    <row r="42" spans="1:8" ht="15" customHeight="1" x14ac:dyDescent="0.2">
      <c r="A42" s="190" t="s">
        <v>112</v>
      </c>
      <c r="B42" s="264">
        <v>371</v>
      </c>
      <c r="C42" s="252">
        <v>1360</v>
      </c>
      <c r="D42" s="265">
        <f t="shared" si="1"/>
        <v>0.38078918558712932</v>
      </c>
      <c r="E42" s="19"/>
    </row>
    <row r="43" spans="1:8" ht="15" customHeight="1" x14ac:dyDescent="0.2">
      <c r="A43" s="386" t="s">
        <v>167</v>
      </c>
      <c r="B43" s="264">
        <v>5307</v>
      </c>
      <c r="C43" s="252">
        <v>22481</v>
      </c>
      <c r="D43" s="265">
        <f t="shared" si="1"/>
        <v>6.2945012361648933</v>
      </c>
      <c r="E43" s="19"/>
    </row>
    <row r="44" spans="1:8" ht="15" customHeight="1" x14ac:dyDescent="0.2">
      <c r="A44" s="190" t="s">
        <v>159</v>
      </c>
      <c r="B44" s="264">
        <v>628</v>
      </c>
      <c r="C44" s="252">
        <v>2963</v>
      </c>
      <c r="D44" s="265">
        <f t="shared" si="1"/>
        <v>0.82961643889313541</v>
      </c>
      <c r="E44" s="19"/>
    </row>
    <row r="45" spans="1:8" ht="15" customHeight="1" x14ac:dyDescent="0.2">
      <c r="A45" s="190" t="s">
        <v>155</v>
      </c>
      <c r="B45" s="264">
        <v>1500</v>
      </c>
      <c r="C45" s="252">
        <v>7586</v>
      </c>
      <c r="D45" s="265">
        <f t="shared" si="1"/>
        <v>2.1240196778411491</v>
      </c>
      <c r="E45" s="19"/>
    </row>
    <row r="46" spans="1:8" ht="15" customHeight="1" x14ac:dyDescent="0.2">
      <c r="A46" s="386" t="s">
        <v>166</v>
      </c>
      <c r="B46" s="264">
        <v>3515</v>
      </c>
      <c r="C46" s="252">
        <v>16223</v>
      </c>
      <c r="D46" s="265">
        <f t="shared" si="1"/>
        <v>4.542310998367646</v>
      </c>
      <c r="E46" s="19"/>
    </row>
    <row r="47" spans="1:8" ht="15" customHeight="1" x14ac:dyDescent="0.2">
      <c r="A47" s="190" t="s">
        <v>154</v>
      </c>
      <c r="B47" s="264">
        <v>230</v>
      </c>
      <c r="C47" s="252">
        <v>898</v>
      </c>
      <c r="D47" s="265">
        <f t="shared" si="1"/>
        <v>0.25143285930679571</v>
      </c>
      <c r="E47" s="19"/>
    </row>
    <row r="48" spans="1:8" ht="15" customHeight="1" x14ac:dyDescent="0.2">
      <c r="A48" s="386" t="s">
        <v>168</v>
      </c>
      <c r="B48" s="264">
        <v>1806</v>
      </c>
      <c r="C48" s="252">
        <v>8966</v>
      </c>
      <c r="D48" s="265">
        <f t="shared" si="1"/>
        <v>2.5104087043927952</v>
      </c>
      <c r="E48" s="19"/>
    </row>
    <row r="49" spans="1:5" ht="15" customHeight="1" x14ac:dyDescent="0.2">
      <c r="A49" s="190" t="s">
        <v>149</v>
      </c>
      <c r="B49" s="264">
        <v>655</v>
      </c>
      <c r="C49" s="252">
        <v>3024</v>
      </c>
      <c r="D49" s="265">
        <f t="shared" si="1"/>
        <v>0.84669595383491114</v>
      </c>
      <c r="E49" s="19"/>
    </row>
    <row r="50" spans="1:5" ht="15" customHeight="1" x14ac:dyDescent="0.2">
      <c r="A50" s="386" t="s">
        <v>165</v>
      </c>
      <c r="B50" s="264">
        <v>6417</v>
      </c>
      <c r="C50" s="252">
        <v>28405</v>
      </c>
      <c r="D50" s="265">
        <f t="shared" si="1"/>
        <v>7.9531741298547125</v>
      </c>
      <c r="E50" s="19"/>
    </row>
    <row r="51" spans="1:5" ht="15" customHeight="1" x14ac:dyDescent="0.2">
      <c r="A51" s="190" t="s">
        <v>88</v>
      </c>
      <c r="B51" s="264">
        <v>9567</v>
      </c>
      <c r="C51" s="252">
        <v>44345</v>
      </c>
      <c r="D51" s="265">
        <f t="shared" si="1"/>
        <v>12.416247378574448</v>
      </c>
      <c r="E51" s="19"/>
    </row>
    <row r="52" spans="1:5" ht="15" customHeight="1" x14ac:dyDescent="0.2">
      <c r="A52" s="190" t="s">
        <v>160</v>
      </c>
      <c r="B52" s="264">
        <v>18784</v>
      </c>
      <c r="C52" s="252">
        <v>94589</v>
      </c>
      <c r="D52" s="265">
        <f t="shared" si="1"/>
        <v>26.484167849633071</v>
      </c>
      <c r="E52" s="19"/>
    </row>
    <row r="53" spans="1:5" ht="15" customHeight="1" x14ac:dyDescent="0.2">
      <c r="A53" s="266" t="s">
        <v>162</v>
      </c>
      <c r="B53" s="267">
        <v>76186</v>
      </c>
      <c r="C53" s="268">
        <v>357153</v>
      </c>
      <c r="D53" s="269">
        <f>SUM(D31:D52)</f>
        <v>99.999999999999986</v>
      </c>
      <c r="E53" s="19"/>
    </row>
  </sheetData>
  <mergeCells count="6">
    <mergeCell ref="A6:A7"/>
    <mergeCell ref="B6:D6"/>
    <mergeCell ref="A22:D22"/>
    <mergeCell ref="A23:D23"/>
    <mergeCell ref="A29:A30"/>
    <mergeCell ref="B29:D29"/>
  </mergeCells>
  <hyperlinks>
    <hyperlink ref="D1" location="Sommaire!A1" display="Retour au sommaire"/>
  </hyperlinks>
  <pageMargins left="0.19685039370078741" right="0.15748031496062992" top="0.98425196850393704" bottom="0.98425196850393704" header="0.51181102362204722" footer="0.51181102362204722"/>
  <pageSetup paperSize="9" scale="72"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35"/>
  <sheetViews>
    <sheetView zoomScaleNormal="100" workbookViewId="0">
      <selection activeCell="I1" sqref="I1"/>
    </sheetView>
  </sheetViews>
  <sheetFormatPr baseColWidth="10" defaultRowHeight="12.75" x14ac:dyDescent="0.2"/>
  <cols>
    <col min="1" max="1" width="26.5703125" style="8" customWidth="1"/>
    <col min="2" max="2" width="11" style="57" customWidth="1"/>
    <col min="3" max="5" width="11" style="8" customWidth="1"/>
    <col min="6" max="6" width="11" style="57" customWidth="1"/>
    <col min="7" max="9" width="11" style="8" customWidth="1"/>
    <col min="10" max="11" width="13" style="8" customWidth="1"/>
    <col min="12" max="12" width="11" style="57" customWidth="1"/>
    <col min="13" max="15" width="11" style="8" customWidth="1"/>
    <col min="16" max="16" width="8.7109375" style="8" customWidth="1"/>
    <col min="17" max="17" width="15.7109375" style="8" customWidth="1"/>
    <col min="18" max="36" width="11.42578125" style="8"/>
    <col min="37" max="37" width="16.85546875" style="8" customWidth="1"/>
    <col min="38" max="16384" width="11.42578125" style="8"/>
  </cols>
  <sheetData>
    <row r="1" spans="1:28" ht="16.5" customHeight="1" x14ac:dyDescent="0.25">
      <c r="A1" s="47" t="s">
        <v>0</v>
      </c>
      <c r="I1" s="65" t="s">
        <v>37</v>
      </c>
    </row>
    <row r="2" spans="1:28" x14ac:dyDescent="0.2">
      <c r="A2" s="6" t="s">
        <v>35</v>
      </c>
      <c r="N2" s="77"/>
      <c r="O2" s="81"/>
      <c r="AB2" s="102"/>
    </row>
    <row r="3" spans="1:28" x14ac:dyDescent="0.2">
      <c r="H3" s="58"/>
      <c r="N3" s="77"/>
      <c r="O3" s="81" t="s">
        <v>99</v>
      </c>
      <c r="Q3" s="101"/>
      <c r="R3" s="101"/>
      <c r="T3" s="101"/>
    </row>
    <row r="4" spans="1:28" ht="15" customHeight="1" x14ac:dyDescent="0.2">
      <c r="A4" s="415" t="s">
        <v>13</v>
      </c>
      <c r="B4" s="425" t="s">
        <v>40</v>
      </c>
      <c r="C4" s="426"/>
      <c r="D4" s="426"/>
      <c r="E4" s="427"/>
      <c r="F4" s="425" t="s">
        <v>49</v>
      </c>
      <c r="G4" s="426"/>
      <c r="H4" s="426"/>
      <c r="I4" s="427"/>
      <c r="J4" s="425" t="s">
        <v>41</v>
      </c>
      <c r="K4" s="426"/>
      <c r="L4" s="425" t="s">
        <v>48</v>
      </c>
      <c r="M4" s="426"/>
      <c r="N4" s="426"/>
      <c r="O4" s="427"/>
    </row>
    <row r="5" spans="1:28" ht="15" customHeight="1" x14ac:dyDescent="0.2">
      <c r="A5" s="424"/>
      <c r="B5" s="428" t="s">
        <v>19</v>
      </c>
      <c r="C5" s="422"/>
      <c r="D5" s="422" t="s">
        <v>20</v>
      </c>
      <c r="E5" s="423"/>
      <c r="F5" s="428" t="s">
        <v>19</v>
      </c>
      <c r="G5" s="422"/>
      <c r="H5" s="422" t="s">
        <v>20</v>
      </c>
      <c r="I5" s="423"/>
      <c r="J5" s="428" t="s">
        <v>20</v>
      </c>
      <c r="K5" s="422"/>
      <c r="L5" s="428" t="s">
        <v>19</v>
      </c>
      <c r="M5" s="422"/>
      <c r="N5" s="422" t="s">
        <v>20</v>
      </c>
      <c r="O5" s="423"/>
      <c r="Q5"/>
      <c r="R5"/>
      <c r="S5"/>
      <c r="T5"/>
      <c r="U5"/>
    </row>
    <row r="6" spans="1:28" ht="15" customHeight="1" x14ac:dyDescent="0.2">
      <c r="A6" s="416"/>
      <c r="B6" s="297" t="s">
        <v>6</v>
      </c>
      <c r="C6" s="298" t="s">
        <v>3</v>
      </c>
      <c r="D6" s="298" t="s">
        <v>6</v>
      </c>
      <c r="E6" s="299" t="s">
        <v>3</v>
      </c>
      <c r="F6" s="297" t="s">
        <v>6</v>
      </c>
      <c r="G6" s="298" t="s">
        <v>3</v>
      </c>
      <c r="H6" s="298" t="s">
        <v>6</v>
      </c>
      <c r="I6" s="299" t="s">
        <v>3</v>
      </c>
      <c r="J6" s="300" t="s">
        <v>6</v>
      </c>
      <c r="K6" s="301" t="s">
        <v>3</v>
      </c>
      <c r="L6" s="297" t="s">
        <v>6</v>
      </c>
      <c r="M6" s="298" t="s">
        <v>3</v>
      </c>
      <c r="N6" s="301" t="s">
        <v>6</v>
      </c>
      <c r="O6" s="302" t="s">
        <v>3</v>
      </c>
      <c r="Q6"/>
      <c r="R6"/>
      <c r="S6"/>
      <c r="T6"/>
      <c r="U6"/>
    </row>
    <row r="7" spans="1:28" ht="15" customHeight="1" x14ac:dyDescent="0.2">
      <c r="A7" s="263" t="s">
        <v>80</v>
      </c>
      <c r="B7" s="303">
        <v>8536</v>
      </c>
      <c r="C7" s="304">
        <f>B7/B$20*100</f>
        <v>18.995482564479161</v>
      </c>
      <c r="D7" s="303">
        <v>3529</v>
      </c>
      <c r="E7" s="126">
        <f>D7/D$20*100</f>
        <v>15.347481951813515</v>
      </c>
      <c r="F7" s="303">
        <v>2143</v>
      </c>
      <c r="G7" s="304">
        <f>F7/F$20*100</f>
        <v>13.257036807918343</v>
      </c>
      <c r="H7" s="305">
        <v>626</v>
      </c>
      <c r="I7" s="304">
        <f>H7/H$20*100</f>
        <v>13.567403554399654</v>
      </c>
      <c r="J7" s="303">
        <v>52</v>
      </c>
      <c r="K7" s="126">
        <f t="shared" ref="K7:K20" si="0">J7/J$20*100</f>
        <v>9.252669039145907</v>
      </c>
      <c r="L7" s="306">
        <v>164</v>
      </c>
      <c r="M7" s="307">
        <f t="shared" ref="M7:M20" si="1">L7/L$20*100</f>
        <v>23.098591549295776</v>
      </c>
      <c r="N7" s="303">
        <v>184</v>
      </c>
      <c r="O7" s="126">
        <f t="shared" ref="O7:O20" si="2">N7/N$20*100</f>
        <v>25.44951590594744</v>
      </c>
      <c r="Q7"/>
      <c r="R7"/>
      <c r="S7"/>
      <c r="T7"/>
      <c r="U7"/>
    </row>
    <row r="8" spans="1:28" ht="15" customHeight="1" x14ac:dyDescent="0.2">
      <c r="A8" s="263" t="s">
        <v>81</v>
      </c>
      <c r="B8" s="308">
        <v>2541</v>
      </c>
      <c r="C8" s="307">
        <f t="shared" ref="C8:I20" si="3">B8/B$20*100</f>
        <v>5.6545830829828425</v>
      </c>
      <c r="D8" s="308">
        <v>1860</v>
      </c>
      <c r="E8" s="129">
        <f t="shared" si="3"/>
        <v>8.0890667130555798</v>
      </c>
      <c r="F8" s="308">
        <v>352</v>
      </c>
      <c r="G8" s="307">
        <f t="shared" si="3"/>
        <v>2.1775440767089393</v>
      </c>
      <c r="H8" s="309">
        <v>106</v>
      </c>
      <c r="I8" s="307">
        <f t="shared" si="3"/>
        <v>2.2973558734286952</v>
      </c>
      <c r="J8" s="308">
        <v>25</v>
      </c>
      <c r="K8" s="129">
        <f t="shared" si="0"/>
        <v>4.4483985765124556</v>
      </c>
      <c r="L8" s="306">
        <v>43</v>
      </c>
      <c r="M8" s="307">
        <f t="shared" si="1"/>
        <v>6.056338028169014</v>
      </c>
      <c r="N8" s="308">
        <v>57</v>
      </c>
      <c r="O8" s="129">
        <f t="shared" si="2"/>
        <v>7.8838174273858916</v>
      </c>
      <c r="Q8"/>
      <c r="R8"/>
      <c r="S8"/>
      <c r="T8"/>
      <c r="U8"/>
    </row>
    <row r="9" spans="1:28" ht="15" customHeight="1" x14ac:dyDescent="0.2">
      <c r="A9" s="263" t="s">
        <v>8</v>
      </c>
      <c r="B9" s="308">
        <v>4580</v>
      </c>
      <c r="C9" s="307">
        <f t="shared" si="3"/>
        <v>10.192046643078086</v>
      </c>
      <c r="D9" s="308">
        <v>1520</v>
      </c>
      <c r="E9" s="129">
        <f t="shared" si="3"/>
        <v>6.6104201095938064</v>
      </c>
      <c r="F9" s="308">
        <v>1643</v>
      </c>
      <c r="G9" s="307">
        <f t="shared" si="3"/>
        <v>10.163934426229508</v>
      </c>
      <c r="H9" s="309">
        <v>444</v>
      </c>
      <c r="I9" s="307">
        <f t="shared" si="3"/>
        <v>9.6228868660598188</v>
      </c>
      <c r="J9" s="308">
        <v>36</v>
      </c>
      <c r="K9" s="129">
        <f t="shared" si="0"/>
        <v>6.4056939501779357</v>
      </c>
      <c r="L9" s="306">
        <v>58</v>
      </c>
      <c r="M9" s="307">
        <f t="shared" si="1"/>
        <v>8.169014084507042</v>
      </c>
      <c r="N9" s="308">
        <v>55</v>
      </c>
      <c r="O9" s="129">
        <f t="shared" si="2"/>
        <v>7.6071922544951587</v>
      </c>
      <c r="Q9"/>
      <c r="R9"/>
      <c r="S9"/>
      <c r="T9"/>
      <c r="U9"/>
    </row>
    <row r="10" spans="1:28" ht="15" customHeight="1" x14ac:dyDescent="0.2">
      <c r="A10" s="263" t="s">
        <v>82</v>
      </c>
      <c r="B10" s="308">
        <v>1889</v>
      </c>
      <c r="C10" s="307">
        <f t="shared" si="3"/>
        <v>4.2036629058459614</v>
      </c>
      <c r="D10" s="308">
        <v>1540</v>
      </c>
      <c r="E10" s="129">
        <f t="shared" si="3"/>
        <v>6.6973993215621457</v>
      </c>
      <c r="F10" s="308">
        <v>204</v>
      </c>
      <c r="G10" s="307">
        <f t="shared" si="3"/>
        <v>1.2619857717290441</v>
      </c>
      <c r="H10" s="309">
        <v>109</v>
      </c>
      <c r="I10" s="307">
        <f t="shared" si="3"/>
        <v>2.3623753792804507</v>
      </c>
      <c r="J10" s="308">
        <v>52</v>
      </c>
      <c r="K10" s="129">
        <f t="shared" si="0"/>
        <v>9.252669039145907</v>
      </c>
      <c r="L10" s="306">
        <v>18</v>
      </c>
      <c r="M10" s="307">
        <f t="shared" si="1"/>
        <v>2.535211267605634</v>
      </c>
      <c r="N10" s="308">
        <v>9</v>
      </c>
      <c r="O10" s="129">
        <f t="shared" si="2"/>
        <v>1.2448132780082988</v>
      </c>
      <c r="Q10"/>
      <c r="R10"/>
      <c r="S10"/>
      <c r="T10"/>
      <c r="U10"/>
    </row>
    <row r="11" spans="1:28" ht="15" customHeight="1" x14ac:dyDescent="0.2">
      <c r="A11" s="263" t="s">
        <v>9</v>
      </c>
      <c r="B11" s="308">
        <v>1195</v>
      </c>
      <c r="C11" s="307">
        <f t="shared" si="3"/>
        <v>2.6592785455192827</v>
      </c>
      <c r="D11" s="308">
        <v>248</v>
      </c>
      <c r="E11" s="129">
        <f t="shared" si="3"/>
        <v>1.0785422284074107</v>
      </c>
      <c r="F11" s="308">
        <v>165</v>
      </c>
      <c r="G11" s="307">
        <f t="shared" si="3"/>
        <v>1.0207237859573151</v>
      </c>
      <c r="H11" s="309">
        <v>46</v>
      </c>
      <c r="I11" s="307">
        <f t="shared" si="3"/>
        <v>0.99696575639358476</v>
      </c>
      <c r="J11" s="308">
        <v>4</v>
      </c>
      <c r="K11" s="129">
        <f t="shared" si="0"/>
        <v>0.71174377224199281</v>
      </c>
      <c r="L11" s="306">
        <v>1</v>
      </c>
      <c r="M11" s="307">
        <f t="shared" si="1"/>
        <v>0.14084507042253522</v>
      </c>
      <c r="N11" s="308">
        <v>0</v>
      </c>
      <c r="O11" s="310">
        <f t="shared" si="2"/>
        <v>0</v>
      </c>
      <c r="Q11"/>
      <c r="R11"/>
      <c r="S11"/>
      <c r="T11"/>
      <c r="U11"/>
    </row>
    <row r="12" spans="1:28" ht="15" customHeight="1" x14ac:dyDescent="0.2">
      <c r="A12" s="263" t="s">
        <v>83</v>
      </c>
      <c r="B12" s="308">
        <v>3078</v>
      </c>
      <c r="C12" s="307">
        <f t="shared" si="3"/>
        <v>6.8495894251952736</v>
      </c>
      <c r="D12" s="308">
        <v>1701</v>
      </c>
      <c r="E12" s="129">
        <f t="shared" si="3"/>
        <v>7.3975819779072802</v>
      </c>
      <c r="F12" s="308">
        <v>1043</v>
      </c>
      <c r="G12" s="307">
        <f t="shared" si="3"/>
        <v>6.452211568202908</v>
      </c>
      <c r="H12" s="309">
        <v>401</v>
      </c>
      <c r="I12" s="307">
        <f t="shared" si="3"/>
        <v>8.6909406155179898</v>
      </c>
      <c r="J12" s="308">
        <v>12</v>
      </c>
      <c r="K12" s="129">
        <f t="shared" si="0"/>
        <v>2.1352313167259789</v>
      </c>
      <c r="L12" s="306">
        <v>13</v>
      </c>
      <c r="M12" s="307">
        <f t="shared" si="1"/>
        <v>1.8309859154929577</v>
      </c>
      <c r="N12" s="308">
        <v>15</v>
      </c>
      <c r="O12" s="129">
        <f t="shared" si="2"/>
        <v>2.0746887966804977</v>
      </c>
      <c r="Q12"/>
      <c r="R12"/>
      <c r="S12"/>
      <c r="T12"/>
      <c r="U12"/>
    </row>
    <row r="13" spans="1:28" ht="15" customHeight="1" x14ac:dyDescent="0.2">
      <c r="A13" s="263" t="s">
        <v>84</v>
      </c>
      <c r="B13" s="308">
        <v>1431</v>
      </c>
      <c r="C13" s="307">
        <f t="shared" si="3"/>
        <v>3.1844582415381533</v>
      </c>
      <c r="D13" s="308">
        <v>1381</v>
      </c>
      <c r="E13" s="129">
        <f t="shared" si="3"/>
        <v>6.005914586413847</v>
      </c>
      <c r="F13" s="308">
        <v>711</v>
      </c>
      <c r="G13" s="307">
        <f t="shared" si="3"/>
        <v>4.3983915867615222</v>
      </c>
      <c r="H13" s="309">
        <v>319</v>
      </c>
      <c r="I13" s="307">
        <f t="shared" si="3"/>
        <v>6.9137407889033371</v>
      </c>
      <c r="J13" s="308">
        <v>0</v>
      </c>
      <c r="K13" s="310">
        <v>0</v>
      </c>
      <c r="L13" s="306">
        <v>42</v>
      </c>
      <c r="M13" s="307">
        <f t="shared" si="1"/>
        <v>5.915492957746479</v>
      </c>
      <c r="N13" s="308">
        <v>26</v>
      </c>
      <c r="O13" s="129">
        <f t="shared" si="2"/>
        <v>3.5961272475795294</v>
      </c>
      <c r="Q13"/>
      <c r="R13"/>
      <c r="S13"/>
      <c r="T13"/>
      <c r="U13"/>
    </row>
    <row r="14" spans="1:28" ht="15" customHeight="1" x14ac:dyDescent="0.2">
      <c r="A14" s="263" t="s">
        <v>112</v>
      </c>
      <c r="B14" s="308">
        <v>437</v>
      </c>
      <c r="C14" s="307">
        <f t="shared" si="3"/>
        <v>0.9724725727129091</v>
      </c>
      <c r="D14" s="308">
        <v>561</v>
      </c>
      <c r="E14" s="129">
        <f t="shared" si="3"/>
        <v>2.4397668957119247</v>
      </c>
      <c r="F14" s="308">
        <v>143</v>
      </c>
      <c r="G14" s="307">
        <f t="shared" si="3"/>
        <v>0.8846272811630066</v>
      </c>
      <c r="H14" s="309">
        <v>46</v>
      </c>
      <c r="I14" s="307">
        <f t="shared" si="3"/>
        <v>0.99696575639358476</v>
      </c>
      <c r="J14" s="308">
        <v>17</v>
      </c>
      <c r="K14" s="129">
        <f t="shared" si="0"/>
        <v>3.0249110320284696</v>
      </c>
      <c r="L14" s="306">
        <v>0</v>
      </c>
      <c r="M14" s="307">
        <f t="shared" si="1"/>
        <v>0</v>
      </c>
      <c r="N14" s="308">
        <v>0</v>
      </c>
      <c r="O14" s="310">
        <f t="shared" si="2"/>
        <v>0</v>
      </c>
      <c r="Q14"/>
      <c r="R14"/>
      <c r="S14"/>
      <c r="T14"/>
      <c r="U14"/>
    </row>
    <row r="15" spans="1:28" ht="15" customHeight="1" x14ac:dyDescent="0.2">
      <c r="A15" s="263" t="s">
        <v>85</v>
      </c>
      <c r="B15" s="308">
        <v>3033</v>
      </c>
      <c r="C15" s="307">
        <f t="shared" si="3"/>
        <v>6.7494492289204882</v>
      </c>
      <c r="D15" s="308">
        <v>2339</v>
      </c>
      <c r="E15" s="129">
        <f t="shared" si="3"/>
        <v>10.172218839697313</v>
      </c>
      <c r="F15" s="308">
        <v>1023</v>
      </c>
      <c r="G15" s="307">
        <f t="shared" si="3"/>
        <v>6.328487472935354</v>
      </c>
      <c r="H15" s="309">
        <v>293</v>
      </c>
      <c r="I15" s="307">
        <f t="shared" si="3"/>
        <v>6.3502384048547897</v>
      </c>
      <c r="J15" s="308">
        <v>29</v>
      </c>
      <c r="K15" s="129">
        <f t="shared" si="0"/>
        <v>5.160142348754448</v>
      </c>
      <c r="L15" s="306">
        <v>54</v>
      </c>
      <c r="M15" s="307">
        <f t="shared" si="1"/>
        <v>7.605633802816901</v>
      </c>
      <c r="N15" s="308">
        <v>65</v>
      </c>
      <c r="O15" s="129">
        <f t="shared" si="2"/>
        <v>8.9903181189488244</v>
      </c>
      <c r="Q15"/>
      <c r="R15"/>
      <c r="S15"/>
      <c r="T15"/>
      <c r="U15"/>
    </row>
    <row r="16" spans="1:28" ht="15" customHeight="1" x14ac:dyDescent="0.2">
      <c r="A16" s="263" t="s">
        <v>106</v>
      </c>
      <c r="B16" s="308">
        <v>5738</v>
      </c>
      <c r="C16" s="307">
        <f t="shared" si="3"/>
        <v>12.768987693882547</v>
      </c>
      <c r="D16" s="308">
        <v>2632</v>
      </c>
      <c r="E16" s="129">
        <f t="shared" si="3"/>
        <v>11.446464295033486</v>
      </c>
      <c r="F16" s="308">
        <v>1570</v>
      </c>
      <c r="G16" s="307">
        <f t="shared" si="3"/>
        <v>9.7123414785029372</v>
      </c>
      <c r="H16" s="309">
        <v>731</v>
      </c>
      <c r="I16" s="307">
        <f t="shared" si="3"/>
        <v>15.843086259211098</v>
      </c>
      <c r="J16" s="308">
        <v>62</v>
      </c>
      <c r="K16" s="129">
        <f t="shared" si="0"/>
        <v>11.032028469750891</v>
      </c>
      <c r="L16" s="306">
        <v>88</v>
      </c>
      <c r="M16" s="307">
        <f t="shared" si="1"/>
        <v>12.394366197183098</v>
      </c>
      <c r="N16" s="308">
        <v>72</v>
      </c>
      <c r="O16" s="129">
        <f t="shared" si="2"/>
        <v>9.9585062240663902</v>
      </c>
      <c r="Q16"/>
      <c r="R16"/>
      <c r="S16"/>
      <c r="T16"/>
      <c r="U16"/>
    </row>
    <row r="17" spans="1:21" ht="15" customHeight="1" x14ac:dyDescent="0.2">
      <c r="A17" s="263" t="s">
        <v>87</v>
      </c>
      <c r="B17" s="308">
        <v>7212</v>
      </c>
      <c r="C17" s="307">
        <f t="shared" si="3"/>
        <v>16.049135456305493</v>
      </c>
      <c r="D17" s="308">
        <v>3060</v>
      </c>
      <c r="E17" s="129">
        <f t="shared" si="3"/>
        <v>13.307819431155954</v>
      </c>
      <c r="F17" s="308">
        <v>4713</v>
      </c>
      <c r="G17" s="307">
        <f t="shared" si="3"/>
        <v>29.155583049798949</v>
      </c>
      <c r="H17" s="309">
        <v>791</v>
      </c>
      <c r="I17" s="307">
        <f t="shared" si="3"/>
        <v>17.143476376246209</v>
      </c>
      <c r="J17" s="308">
        <v>37</v>
      </c>
      <c r="K17" s="129">
        <f t="shared" si="0"/>
        <v>6.5836298932384336</v>
      </c>
      <c r="L17" s="306">
        <v>154</v>
      </c>
      <c r="M17" s="307">
        <f t="shared" si="1"/>
        <v>21.69014084507042</v>
      </c>
      <c r="N17" s="308">
        <v>161</v>
      </c>
      <c r="O17" s="129">
        <f t="shared" si="2"/>
        <v>22.268326417704014</v>
      </c>
      <c r="Q17"/>
      <c r="R17"/>
      <c r="S17"/>
      <c r="T17"/>
      <c r="U17"/>
    </row>
    <row r="18" spans="1:21" ht="15" customHeight="1" x14ac:dyDescent="0.2">
      <c r="A18" s="263" t="s">
        <v>10</v>
      </c>
      <c r="B18" s="308">
        <v>1629</v>
      </c>
      <c r="C18" s="307">
        <f t="shared" si="3"/>
        <v>3.6250751051472059</v>
      </c>
      <c r="D18" s="308">
        <v>1068</v>
      </c>
      <c r="E18" s="129">
        <f t="shared" si="3"/>
        <v>4.6446899191093332</v>
      </c>
      <c r="F18" s="308">
        <v>1735</v>
      </c>
      <c r="G18" s="307">
        <f t="shared" si="3"/>
        <v>10.733065264460254</v>
      </c>
      <c r="H18" s="309">
        <v>351</v>
      </c>
      <c r="I18" s="307">
        <f t="shared" si="3"/>
        <v>7.6072821846553964</v>
      </c>
      <c r="J18" s="308">
        <v>67</v>
      </c>
      <c r="K18" s="129">
        <f t="shared" si="0"/>
        <v>11.921708185053381</v>
      </c>
      <c r="L18" s="306">
        <v>41</v>
      </c>
      <c r="M18" s="307">
        <f t="shared" si="1"/>
        <v>5.774647887323944</v>
      </c>
      <c r="N18" s="308">
        <v>53</v>
      </c>
      <c r="O18" s="129">
        <f t="shared" si="2"/>
        <v>7.3305670816044266</v>
      </c>
      <c r="Q18"/>
      <c r="R18"/>
      <c r="S18"/>
      <c r="T18"/>
      <c r="U18"/>
    </row>
    <row r="19" spans="1:21" ht="15" customHeight="1" x14ac:dyDescent="0.2">
      <c r="A19" s="263" t="s">
        <v>88</v>
      </c>
      <c r="B19" s="311">
        <v>3638</v>
      </c>
      <c r="C19" s="312">
        <f t="shared" si="3"/>
        <v>8.0957785343925952</v>
      </c>
      <c r="D19" s="311">
        <v>1555</v>
      </c>
      <c r="E19" s="313">
        <f t="shared" si="3"/>
        <v>6.7626337305384014</v>
      </c>
      <c r="F19" s="311">
        <v>720</v>
      </c>
      <c r="G19" s="312">
        <f t="shared" si="3"/>
        <v>4.4540674296319205</v>
      </c>
      <c r="H19" s="314">
        <v>351</v>
      </c>
      <c r="I19" s="312">
        <f t="shared" si="3"/>
        <v>7.6072821846553964</v>
      </c>
      <c r="J19" s="311">
        <v>169</v>
      </c>
      <c r="K19" s="313">
        <f t="shared" si="0"/>
        <v>30.071174377224196</v>
      </c>
      <c r="L19" s="315">
        <v>34</v>
      </c>
      <c r="M19" s="312">
        <f t="shared" si="1"/>
        <v>4.788732394366197</v>
      </c>
      <c r="N19" s="311">
        <v>26</v>
      </c>
      <c r="O19" s="313">
        <f t="shared" si="2"/>
        <v>3.5961272475795294</v>
      </c>
      <c r="Q19"/>
      <c r="R19"/>
      <c r="S19"/>
      <c r="T19"/>
      <c r="U19"/>
    </row>
    <row r="20" spans="1:21" s="207" customFormat="1" ht="18" customHeight="1" x14ac:dyDescent="0.2">
      <c r="A20" s="266" t="s">
        <v>11</v>
      </c>
      <c r="B20" s="271">
        <v>44937</v>
      </c>
      <c r="C20" s="272">
        <f t="shared" si="3"/>
        <v>100</v>
      </c>
      <c r="D20" s="271">
        <v>22994</v>
      </c>
      <c r="E20" s="273">
        <f t="shared" si="3"/>
        <v>100</v>
      </c>
      <c r="F20" s="271">
        <v>16165</v>
      </c>
      <c r="G20" s="272">
        <f t="shared" si="3"/>
        <v>100</v>
      </c>
      <c r="H20" s="274">
        <v>4614</v>
      </c>
      <c r="I20" s="273">
        <f t="shared" si="3"/>
        <v>100</v>
      </c>
      <c r="J20" s="275">
        <v>562</v>
      </c>
      <c r="K20" s="276">
        <f t="shared" si="0"/>
        <v>100</v>
      </c>
      <c r="L20" s="277">
        <v>710</v>
      </c>
      <c r="M20" s="273">
        <f t="shared" si="1"/>
        <v>100</v>
      </c>
      <c r="N20" s="275">
        <v>723</v>
      </c>
      <c r="O20" s="276">
        <f t="shared" si="2"/>
        <v>100</v>
      </c>
      <c r="Q20" s="270"/>
      <c r="R20" s="270"/>
      <c r="S20" s="270"/>
      <c r="T20" s="270"/>
      <c r="U20" s="270"/>
    </row>
    <row r="21" spans="1:21" x14ac:dyDescent="0.2">
      <c r="G21" s="57"/>
      <c r="H21" s="57"/>
      <c r="Q21"/>
      <c r="R21"/>
      <c r="S21"/>
      <c r="T21"/>
      <c r="U21"/>
    </row>
    <row r="22" spans="1:21" x14ac:dyDescent="0.2">
      <c r="A22" s="60" t="s">
        <v>38</v>
      </c>
      <c r="G22" s="57"/>
      <c r="H22" s="57"/>
      <c r="Q22"/>
      <c r="R22"/>
      <c r="S22"/>
      <c r="T22"/>
      <c r="U22"/>
    </row>
    <row r="23" spans="1:21" x14ac:dyDescent="0.2">
      <c r="A23" s="26"/>
      <c r="Q23"/>
      <c r="R23"/>
      <c r="S23"/>
      <c r="T23"/>
      <c r="U23"/>
    </row>
    <row r="24" spans="1:21" x14ac:dyDescent="0.2">
      <c r="A24" s="26"/>
      <c r="Q24"/>
      <c r="R24"/>
      <c r="S24"/>
      <c r="T24"/>
      <c r="U24"/>
    </row>
    <row r="25" spans="1:21" x14ac:dyDescent="0.2">
      <c r="A25" s="26"/>
      <c r="Q25"/>
      <c r="R25"/>
      <c r="S25"/>
      <c r="T25"/>
      <c r="U25"/>
    </row>
    <row r="26" spans="1:21" x14ac:dyDescent="0.2">
      <c r="A26" s="26"/>
      <c r="Q26"/>
      <c r="R26"/>
      <c r="S26"/>
      <c r="T26"/>
      <c r="U26"/>
    </row>
    <row r="27" spans="1:21" x14ac:dyDescent="0.2">
      <c r="A27" s="26"/>
      <c r="Q27"/>
      <c r="R27"/>
      <c r="S27"/>
      <c r="T27"/>
      <c r="U27"/>
    </row>
    <row r="28" spans="1:21" x14ac:dyDescent="0.2">
      <c r="A28" s="26"/>
      <c r="Q28"/>
      <c r="R28"/>
      <c r="S28"/>
      <c r="T28"/>
      <c r="U28"/>
    </row>
    <row r="29" spans="1:21" x14ac:dyDescent="0.2">
      <c r="A29" s="26"/>
    </row>
    <row r="30" spans="1:21" x14ac:dyDescent="0.2">
      <c r="A30" s="26"/>
    </row>
    <row r="31" spans="1:21" x14ac:dyDescent="0.2">
      <c r="A31" s="26"/>
    </row>
    <row r="32" spans="1:21" x14ac:dyDescent="0.2">
      <c r="A32" s="26"/>
    </row>
    <row r="33" spans="1:1" x14ac:dyDescent="0.2">
      <c r="A33" s="26"/>
    </row>
    <row r="34" spans="1:1" x14ac:dyDescent="0.2">
      <c r="A34" s="26"/>
    </row>
    <row r="35" spans="1:1" x14ac:dyDescent="0.2">
      <c r="A35" s="26"/>
    </row>
  </sheetData>
  <mergeCells count="12">
    <mergeCell ref="N5:O5"/>
    <mergeCell ref="A4:A6"/>
    <mergeCell ref="B4:E4"/>
    <mergeCell ref="F4:I4"/>
    <mergeCell ref="J4:K4"/>
    <mergeCell ref="L4:O4"/>
    <mergeCell ref="B5:C5"/>
    <mergeCell ref="D5:E5"/>
    <mergeCell ref="F5:G5"/>
    <mergeCell ref="H5:I5"/>
    <mergeCell ref="J5:K5"/>
    <mergeCell ref="L5:M5"/>
  </mergeCells>
  <hyperlinks>
    <hyperlink ref="I1" location="Sommaire!A1" display="Retour au sommaire"/>
  </hyperlinks>
  <pageMargins left="0.25" right="0.25" top="0.75" bottom="0.75" header="0.3" footer="0.3"/>
  <pageSetup paperSize="9" scale="7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11</vt:i4>
      </vt:variant>
      <vt:variant>
        <vt:lpstr>Plages nommées</vt:lpstr>
      </vt:variant>
      <vt:variant>
        <vt:i4>10</vt:i4>
      </vt:variant>
    </vt:vector>
  </HeadingPairs>
  <TitlesOfParts>
    <vt:vector size="21" baseType="lpstr">
      <vt:lpstr>Sommaire</vt:lpstr>
      <vt:lpstr>Étab. et lits</vt:lpstr>
      <vt:lpstr>Hôtellerie</vt:lpstr>
      <vt:lpstr>Résidences </vt:lpstr>
      <vt:lpstr>Campings </vt:lpstr>
      <vt:lpstr>Villages vac-Maisons fam. </vt:lpstr>
      <vt:lpstr>AJ-CIS-CS</vt:lpstr>
      <vt:lpstr>Meublés classés tourisme </vt:lpstr>
      <vt:lpstr>Meublés label. - Ch.hôtes </vt:lpstr>
      <vt:lpstr>Résidences secondaires</vt:lpstr>
      <vt:lpstr>Outre-mer </vt:lpstr>
      <vt:lpstr>'AJ-CIS-CS'!Zone_d_impression</vt:lpstr>
      <vt:lpstr>'Campings '!Zone_d_impression</vt:lpstr>
      <vt:lpstr>'Étab. et lits'!Zone_d_impression</vt:lpstr>
      <vt:lpstr>Hôtellerie!Zone_d_impression</vt:lpstr>
      <vt:lpstr>'Meublés classés tourisme '!Zone_d_impression</vt:lpstr>
      <vt:lpstr>'Meublés label. - Ch.hôtes '!Zone_d_impression</vt:lpstr>
      <vt:lpstr>'Outre-mer '!Zone_d_impression</vt:lpstr>
      <vt:lpstr>'Résidences '!Zone_d_impression</vt:lpstr>
      <vt:lpstr>'Résidences secondaires'!Zone_d_impression</vt:lpstr>
      <vt:lpstr>'Villages vac-Maisons fam. '!Zone_d_impression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a-khiati</dc:creator>
  <cp:lastModifiedBy>HILLAIREAU Fabrice</cp:lastModifiedBy>
  <cp:lastPrinted>2016-08-25T10:31:25Z</cp:lastPrinted>
  <dcterms:created xsi:type="dcterms:W3CDTF">2011-05-09T16:12:50Z</dcterms:created>
  <dcterms:modified xsi:type="dcterms:W3CDTF">2017-02-28T15:04:48Z</dcterms:modified>
</cp:coreProperties>
</file>