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480" windowWidth="16395" windowHeight="9540" tabRatio="914" activeTab="0"/>
  </bookViews>
  <sheets>
    <sheet name="Sommaire" sheetId="1" r:id="rId1"/>
    <sheet name="CTI PIB" sheetId="2" r:id="rId2"/>
    <sheet name="CTI par poste" sheetId="3" r:id="rId3"/>
    <sheet name="CTI évol. volume" sheetId="4" r:id="rId4"/>
    <sheet name="CTI clientèle" sheetId="5" r:id="rId5"/>
    <sheet name="entreprises structure" sheetId="6" r:id="rId6"/>
    <sheet name="entreprises ratios" sheetId="7" r:id="rId7"/>
    <sheet name="Prod VA" sheetId="8" r:id="rId8"/>
    <sheet name="emploi " sheetId="9" r:id="rId9"/>
    <sheet name="effectifs salariés" sheetId="10" r:id="rId10"/>
    <sheet name="effectifs salariés par région" sheetId="11" r:id="rId11"/>
    <sheet name="structure emploi HR" sheetId="12" r:id="rId12"/>
    <sheet name="créations et défaillances" sheetId="13" r:id="rId13"/>
    <sheet name="produits financiers" sheetId="14" r:id="rId14"/>
    <sheet name="carte p42" sheetId="15" r:id="rId15"/>
    <sheet name="Rapport sur la compatibilité" sheetId="16" r:id="rId16"/>
  </sheets>
  <externalReferences>
    <externalReference r:id="rId19"/>
    <externalReference r:id="rId20"/>
    <externalReference r:id="rId21"/>
  </externalReferences>
  <definedNames>
    <definedName name="_CST2006" localSheetId="10">#REF!</definedName>
    <definedName name="_CST2006">#REF!</definedName>
    <definedName name="_CST2008" localSheetId="10">#REF!</definedName>
    <definedName name="_CST2008">#REF!</definedName>
    <definedName name="_TAB7" localSheetId="10">#REF!</definedName>
    <definedName name="_TAB7">#REF!</definedName>
    <definedName name="bébé" localSheetId="10">#REF!</definedName>
    <definedName name="bébé">#REF!</definedName>
    <definedName name="COMPTE_D_EXPLOITATION_PAR_BRANCHE" localSheetId="10">#REF!</definedName>
    <definedName name="COMPTE_D_EXPLOITATION_PAR_BRANCHE">#REF!</definedName>
    <definedName name="CST" localSheetId="10">#REF!</definedName>
    <definedName name="CST">#REF!</definedName>
    <definedName name="CST_2006" localSheetId="10">#REF!</definedName>
    <definedName name="CST_2006">#REF!</definedName>
    <definedName name="Données_brutes" localSheetId="10">#REF!</definedName>
    <definedName name="Données_brutes">#REF!</definedName>
    <definedName name="Données_volume">'[1]Volume'!$B$2:$EF$85</definedName>
    <definedName name="Données_volume_2">'[2]Volume'!$B$2:$EF$85</definedName>
    <definedName name="Données_volume_3">'[2]Volume'!$B$2:$EF$85</definedName>
    <definedName name="Données_volume_5">'[2]Volume'!$B$2:$EF$85</definedName>
    <definedName name="Donnéesbrutes">'[1]BRUTSV'!$B$2:$EF$85</definedName>
    <definedName name="Donnéesbrutes_2">'[2]BRUTSV'!$B$2:$EF$85</definedName>
    <definedName name="Donnéesbrutes_3">'[2]BRUTSV'!$B$2:$EF$85</definedName>
    <definedName name="Donnéesbrutes_5">'[2]BRUTSV'!$B$2:$EF$85</definedName>
    <definedName name="DonnéesCNAM">'[1]CVSCJOCNAM'!$B$2:$EF$85</definedName>
    <definedName name="DonnéesCNAM_2">'[2]CVSCJOCNAM'!$B$2:$EF$85</definedName>
    <definedName name="DonnéesCNAM_3">'[2]CVSCJOCNAM'!$B$2:$EF$85</definedName>
    <definedName name="DonnéesCNAM_5">'[2]CVSCJOCNAM'!$B$2:$EF$85</definedName>
    <definedName name="DonnéesCVS" localSheetId="10">#REF!</definedName>
    <definedName name="DonnéesCVS">#REF!</definedName>
    <definedName name="DonnéesDemetra_CT">'[1]CVSCJODemetra_CT'!$B$2:$EF$85</definedName>
    <definedName name="DonnéesDemetra_CT_2">'[2]CVSCJODemetra_CT'!$B$2:$EF$85</definedName>
    <definedName name="DonnéesDemetra_CT_3">'[2]CVSCJODemetra_CT'!$B$2:$EF$85</definedName>
    <definedName name="DonnéesDemetra_CT_5">'[2]CVSCJODemetra_CT'!$B$2:$EF$85</definedName>
    <definedName name="Graphiques" localSheetId="10">#REF!</definedName>
    <definedName name="Graphiques">#REF!</definedName>
    <definedName name="JHTK" localSheetId="10">#REF!</definedName>
    <definedName name="JHTK">#REF!</definedName>
    <definedName name="nom" localSheetId="10">#REF!</definedName>
    <definedName name="nom">#REF!</definedName>
    <definedName name="poupou" localSheetId="10">#REF!</definedName>
    <definedName name="poupou">#REF!</definedName>
    <definedName name="rien" localSheetId="10">#REF!</definedName>
    <definedName name="rien">#REF!</definedName>
    <definedName name="SDT" localSheetId="10">#REF!</definedName>
    <definedName name="SDT">#REF!</definedName>
    <definedName name="som">'[3]Sommaire'!$A$1</definedName>
    <definedName name="Sommaire" localSheetId="10">#REF!</definedName>
    <definedName name="Sommaire">#REF!</definedName>
    <definedName name="Tableau" localSheetId="10">#REF!</definedName>
    <definedName name="Tableau">#REF!</definedName>
    <definedName name="TableauC1" localSheetId="10">#REF!</definedName>
    <definedName name="TableauC1">#REF!</definedName>
    <definedName name="TableauC10" localSheetId="10">#REF!</definedName>
    <definedName name="TableauC10">#REF!</definedName>
    <definedName name="TableauC11" localSheetId="10">#REF!</definedName>
    <definedName name="TableauC11">#REF!</definedName>
    <definedName name="TableauC12" localSheetId="10">#REF!</definedName>
    <definedName name="TableauC12">#REF!</definedName>
    <definedName name="TableauC13" localSheetId="10">#REF!</definedName>
    <definedName name="TableauC13">#REF!</definedName>
    <definedName name="TableauC14" localSheetId="10">#REF!</definedName>
    <definedName name="TableauC14">#REF!</definedName>
    <definedName name="TableauC15" localSheetId="10">#REF!</definedName>
    <definedName name="TableauC15">#REF!</definedName>
    <definedName name="TableauC16" localSheetId="10">#REF!</definedName>
    <definedName name="TableauC16">#REF!</definedName>
    <definedName name="TableauC17" localSheetId="10">#REF!</definedName>
    <definedName name="TableauC17">#REF!</definedName>
    <definedName name="TableauC18" localSheetId="10">#REF!</definedName>
    <definedName name="TableauC18">#REF!</definedName>
    <definedName name="TableauC19" localSheetId="10">#REF!</definedName>
    <definedName name="TableauC19">#REF!</definedName>
    <definedName name="TableauC2" localSheetId="10">#REF!</definedName>
    <definedName name="TableauC2">#REF!</definedName>
    <definedName name="TableauC20" localSheetId="10">#REF!</definedName>
    <definedName name="TableauC20">#REF!</definedName>
    <definedName name="TableauC21" localSheetId="10">#REF!</definedName>
    <definedName name="TableauC21">#REF!</definedName>
    <definedName name="TableauC22" localSheetId="10">#REF!</definedName>
    <definedName name="TableauC22">#REF!</definedName>
    <definedName name="TableauC23" localSheetId="10">#REF!</definedName>
    <definedName name="TableauC23">#REF!</definedName>
    <definedName name="TableauC24" localSheetId="10">#REF!</definedName>
    <definedName name="TableauC24">#REF!</definedName>
    <definedName name="TableauC25" localSheetId="10">#REF!</definedName>
    <definedName name="TableauC25">#REF!</definedName>
    <definedName name="TableauC26" localSheetId="10">#REF!</definedName>
    <definedName name="TableauC26">#REF!</definedName>
    <definedName name="TableauC27" localSheetId="10">#REF!</definedName>
    <definedName name="TableauC27">#REF!</definedName>
    <definedName name="TableauC28" localSheetId="10">#REF!</definedName>
    <definedName name="TableauC28">#REF!</definedName>
    <definedName name="TableauC29" localSheetId="10">#REF!</definedName>
    <definedName name="TableauC29">#REF!</definedName>
    <definedName name="TableauC3" localSheetId="10">#REF!</definedName>
    <definedName name="TableauC3">#REF!</definedName>
    <definedName name="TableauC30" localSheetId="10">#REF!</definedName>
    <definedName name="TableauC30">#REF!</definedName>
    <definedName name="TableauC31" localSheetId="10">#REF!</definedName>
    <definedName name="TableauC31">#REF!</definedName>
    <definedName name="TableauC31a" localSheetId="10">#REF!</definedName>
    <definedName name="TableauC31a">#REF!</definedName>
    <definedName name="TableauC31b" localSheetId="10">#REF!</definedName>
    <definedName name="TableauC31b">#REF!</definedName>
    <definedName name="TableauC32" localSheetId="10">#REF!</definedName>
    <definedName name="TableauC32">#REF!</definedName>
    <definedName name="TableauC33" localSheetId="10">#REF!</definedName>
    <definedName name="TableauC33">#REF!</definedName>
    <definedName name="TableauC34" localSheetId="10">#REF!</definedName>
    <definedName name="TableauC34">#REF!</definedName>
    <definedName name="TableauC35" localSheetId="10">#REF!</definedName>
    <definedName name="TableauC35">#REF!</definedName>
    <definedName name="TableauC36" localSheetId="10">#REF!</definedName>
    <definedName name="TableauC36">#REF!</definedName>
    <definedName name="TableauC37" localSheetId="10">#REF!</definedName>
    <definedName name="TableauC37">#REF!</definedName>
    <definedName name="TableauC38" localSheetId="10">#REF!</definedName>
    <definedName name="TableauC38">#REF!</definedName>
    <definedName name="TableauC38a" localSheetId="10">#REF!</definedName>
    <definedName name="TableauC38a">#REF!</definedName>
    <definedName name="TableauC39" localSheetId="10">#REF!</definedName>
    <definedName name="TableauC39">#REF!</definedName>
    <definedName name="TableauC4" localSheetId="10">#REF!</definedName>
    <definedName name="TableauC4">#REF!</definedName>
    <definedName name="TableauC40" localSheetId="10">#REF!</definedName>
    <definedName name="TableauC40">#REF!</definedName>
    <definedName name="tableauC400" localSheetId="10">#REF!</definedName>
    <definedName name="tableauC400">#REF!</definedName>
    <definedName name="TableauC41" localSheetId="10">#REF!</definedName>
    <definedName name="TableauC41">#REF!</definedName>
    <definedName name="TableauC42" localSheetId="10">#REF!</definedName>
    <definedName name="TableauC42">#REF!</definedName>
    <definedName name="TableauC43" localSheetId="10">#REF!</definedName>
    <definedName name="TableauC43">#REF!</definedName>
    <definedName name="TableauC44" localSheetId="10">#REF!</definedName>
    <definedName name="TableauC44">#REF!</definedName>
    <definedName name="TableauC44a" localSheetId="10">#REF!</definedName>
    <definedName name="TableauC44a">#REF!</definedName>
    <definedName name="TableauC45" localSheetId="10">#REF!</definedName>
    <definedName name="TableauC45">#REF!</definedName>
    <definedName name="TableauC46" localSheetId="10">#REF!</definedName>
    <definedName name="TableauC46">#REF!</definedName>
    <definedName name="TableauC47" localSheetId="10">#REF!</definedName>
    <definedName name="TableauC47">#REF!</definedName>
    <definedName name="TableauC48" localSheetId="10">#REF!</definedName>
    <definedName name="TableauC48">#REF!</definedName>
    <definedName name="TableauC49" localSheetId="10">#REF!</definedName>
    <definedName name="TableauC49">#REF!</definedName>
    <definedName name="TableauC5" localSheetId="10">#REF!</definedName>
    <definedName name="TableauC5">#REF!</definedName>
    <definedName name="TableauC50" localSheetId="10">#REF!</definedName>
    <definedName name="TableauC50">#REF!</definedName>
    <definedName name="TableauC51" localSheetId="10">#REF!</definedName>
    <definedName name="TableauC51">#REF!</definedName>
    <definedName name="TableauC52" localSheetId="10">#REF!</definedName>
    <definedName name="TableauC52">#REF!</definedName>
    <definedName name="TableauC53" localSheetId="10">#REF!</definedName>
    <definedName name="TableauC53">#REF!</definedName>
    <definedName name="TableauC54" localSheetId="10">#REF!</definedName>
    <definedName name="TableauC54">#REF!</definedName>
    <definedName name="TableauC55" localSheetId="10">#REF!</definedName>
    <definedName name="TableauC55">#REF!</definedName>
    <definedName name="TableauC6" localSheetId="10">#REF!</definedName>
    <definedName name="TableauC6">#REF!</definedName>
    <definedName name="TableauC7" localSheetId="10">#REF!</definedName>
    <definedName name="TableauC7">#REF!</definedName>
    <definedName name="TableauC8" localSheetId="10">#REF!</definedName>
    <definedName name="TableauC8">#REF!</definedName>
    <definedName name="TableauC9" localSheetId="10">#REF!</definedName>
    <definedName name="TableauC9">#REF!</definedName>
    <definedName name="TableauH1" localSheetId="10">#REF!</definedName>
    <definedName name="TableauH1">#REF!</definedName>
    <definedName name="TableauH10" localSheetId="10">#REF!</definedName>
    <definedName name="TableauH10">#REF!</definedName>
    <definedName name="TableauH11" localSheetId="10">#REF!</definedName>
    <definedName name="TableauH11">#REF!</definedName>
    <definedName name="TableauH12" localSheetId="10">#REF!</definedName>
    <definedName name="TableauH12">#REF!</definedName>
    <definedName name="TableauH12a" localSheetId="10">#REF!</definedName>
    <definedName name="TableauH12a">#REF!</definedName>
    <definedName name="TableauH12b" localSheetId="10">#REF!</definedName>
    <definedName name="TableauH12b">#REF!</definedName>
    <definedName name="TableauH12c" localSheetId="10">#REF!</definedName>
    <definedName name="TableauH12c">#REF!</definedName>
    <definedName name="TableauH12d" localSheetId="10">#REF!</definedName>
    <definedName name="TableauH12d">#REF!</definedName>
    <definedName name="TableauH13" localSheetId="10">#REF!</definedName>
    <definedName name="TableauH13">#REF!</definedName>
    <definedName name="TableauH14" localSheetId="10">#REF!</definedName>
    <definedName name="TableauH14">#REF!</definedName>
    <definedName name="TableauH15" localSheetId="10">#REF!</definedName>
    <definedName name="TableauH15">#REF!</definedName>
    <definedName name="TableauH16" localSheetId="10">#REF!</definedName>
    <definedName name="TableauH16">#REF!</definedName>
    <definedName name="TableauH17" localSheetId="10">#REF!</definedName>
    <definedName name="TableauH17">#REF!</definedName>
    <definedName name="TableauH18" localSheetId="10">#REF!</definedName>
    <definedName name="TableauH18">#REF!</definedName>
    <definedName name="TableauH18a" localSheetId="10">#REF!</definedName>
    <definedName name="TableauH18a">#REF!</definedName>
    <definedName name="TableauH18b" localSheetId="10">#REF!</definedName>
    <definedName name="TableauH18b">#REF!</definedName>
    <definedName name="TableauH19" localSheetId="10">#REF!</definedName>
    <definedName name="TableauH19">#REF!</definedName>
    <definedName name="TableauH2" localSheetId="10">#REF!</definedName>
    <definedName name="TableauH2">#REF!</definedName>
    <definedName name="TableauH20" localSheetId="10">#REF!</definedName>
    <definedName name="TableauH20">#REF!</definedName>
    <definedName name="TableauH20a" localSheetId="10">#REF!</definedName>
    <definedName name="TableauH20a">#REF!</definedName>
    <definedName name="TableauH20b" localSheetId="10">#REF!</definedName>
    <definedName name="TableauH20b">#REF!</definedName>
    <definedName name="TableauH21" localSheetId="10">#REF!</definedName>
    <definedName name="TableauH21">#REF!</definedName>
    <definedName name="TableauH21a" localSheetId="10">#REF!</definedName>
    <definedName name="TableauH21a">#REF!</definedName>
    <definedName name="TableauH21b" localSheetId="10">#REF!</definedName>
    <definedName name="TableauH21b">#REF!</definedName>
    <definedName name="TableauH21c" localSheetId="10">#REF!</definedName>
    <definedName name="TableauH21c">#REF!</definedName>
    <definedName name="TableauH22" localSheetId="10">#REF!</definedName>
    <definedName name="TableauH22">#REF!</definedName>
    <definedName name="TableauH22a" localSheetId="10">#REF!</definedName>
    <definedName name="TableauH22a">#REF!</definedName>
    <definedName name="TableauH23" localSheetId="10">#REF!</definedName>
    <definedName name="TableauH23">#REF!</definedName>
    <definedName name="tableauH23a" localSheetId="10">#REF!</definedName>
    <definedName name="tableauH23a">#REF!</definedName>
    <definedName name="TableauH23b" localSheetId="10">#REF!</definedName>
    <definedName name="TableauH23b">#REF!</definedName>
    <definedName name="TableauH23c" localSheetId="10">#REF!</definedName>
    <definedName name="TableauH23c">#REF!</definedName>
    <definedName name="TableauH23c1" localSheetId="10">#REF!</definedName>
    <definedName name="TableauH23c1">#REF!</definedName>
    <definedName name="TableauH23d" localSheetId="10">#REF!</definedName>
    <definedName name="TableauH23d">#REF!</definedName>
    <definedName name="TableauH23e" localSheetId="10">#REF!</definedName>
    <definedName name="TableauH23e">#REF!</definedName>
    <definedName name="TableauH23f" localSheetId="10">#REF!</definedName>
    <definedName name="TableauH23f">#REF!</definedName>
    <definedName name="TableauH24" localSheetId="10">#REF!</definedName>
    <definedName name="TableauH24">#REF!</definedName>
    <definedName name="TableauH25" localSheetId="10">#REF!</definedName>
    <definedName name="TableauH25">#REF!</definedName>
    <definedName name="TableauH26" localSheetId="10">#REF!</definedName>
    <definedName name="TableauH26">#REF!</definedName>
    <definedName name="TableauH27" localSheetId="10">#REF!</definedName>
    <definedName name="TableauH27">#REF!</definedName>
    <definedName name="TableauH28" localSheetId="10">#REF!</definedName>
    <definedName name="TableauH28">#REF!</definedName>
    <definedName name="TableauH28a" localSheetId="10">#REF!</definedName>
    <definedName name="TableauH28a">#REF!</definedName>
    <definedName name="TableauH29" localSheetId="10">#REF!</definedName>
    <definedName name="TableauH29">#REF!</definedName>
    <definedName name="TableauH2a" localSheetId="10">#REF!</definedName>
    <definedName name="TableauH2a">#REF!</definedName>
    <definedName name="TableauH2b" localSheetId="10">#REF!</definedName>
    <definedName name="TableauH2b">#REF!</definedName>
    <definedName name="TableauH3" localSheetId="10">#REF!</definedName>
    <definedName name="TableauH3">#REF!</definedName>
    <definedName name="TableauH30" localSheetId="10">#REF!</definedName>
    <definedName name="TableauH30">#REF!</definedName>
    <definedName name="TableauH30a" localSheetId="10">#REF!</definedName>
    <definedName name="TableauH30a">#REF!</definedName>
    <definedName name="TableauH31" localSheetId="10">#REF!</definedName>
    <definedName name="TableauH31">#REF!</definedName>
    <definedName name="TableauH32" localSheetId="10">#REF!</definedName>
    <definedName name="TableauH32">#REF!</definedName>
    <definedName name="TableauH33" localSheetId="10">#REF!</definedName>
    <definedName name="TableauH33">#REF!</definedName>
    <definedName name="TableauH34" localSheetId="10">#REF!</definedName>
    <definedName name="TableauH34">#REF!</definedName>
    <definedName name="TableauH34a" localSheetId="10">#REF!</definedName>
    <definedName name="TableauH34a">#REF!</definedName>
    <definedName name="TableauH35" localSheetId="10">#REF!</definedName>
    <definedName name="TableauH35">#REF!</definedName>
    <definedName name="TableauH36" localSheetId="10">#REF!</definedName>
    <definedName name="TableauH36">#REF!</definedName>
    <definedName name="TableauH37" localSheetId="10">#REF!</definedName>
    <definedName name="TableauH37">#REF!</definedName>
    <definedName name="TableauH38" localSheetId="10">#REF!</definedName>
    <definedName name="TableauH38">#REF!</definedName>
    <definedName name="TableauH39" localSheetId="10">#REF!</definedName>
    <definedName name="TableauH39">#REF!</definedName>
    <definedName name="TableauH3a" localSheetId="10">#REF!</definedName>
    <definedName name="TableauH3a">#REF!</definedName>
    <definedName name="TableauH4" localSheetId="10">#REF!</definedName>
    <definedName name="TableauH4">#REF!</definedName>
    <definedName name="TableauH40" localSheetId="10">#REF!</definedName>
    <definedName name="TableauH40">#REF!</definedName>
    <definedName name="TableauH41" localSheetId="10">#REF!</definedName>
    <definedName name="TableauH41">#REF!</definedName>
    <definedName name="TableauH42" localSheetId="10">#REF!</definedName>
    <definedName name="TableauH42">#REF!</definedName>
    <definedName name="TableauH43" localSheetId="10">#REF!</definedName>
    <definedName name="TableauH43">#REF!</definedName>
    <definedName name="TableauH44" localSheetId="10">#REF!</definedName>
    <definedName name="TableauH44">#REF!</definedName>
    <definedName name="TableauH45" localSheetId="10">#REF!</definedName>
    <definedName name="TableauH45">#REF!</definedName>
    <definedName name="TableauH46" localSheetId="10">#REF!</definedName>
    <definedName name="TableauH46">#REF!</definedName>
    <definedName name="TableauH47" localSheetId="10">#REF!</definedName>
    <definedName name="TableauH47">#REF!</definedName>
    <definedName name="TableauH48" localSheetId="10">#REF!</definedName>
    <definedName name="TableauH48">#REF!</definedName>
    <definedName name="TableauH49" localSheetId="10">#REF!</definedName>
    <definedName name="TableauH49">#REF!</definedName>
    <definedName name="TableauH4a" localSheetId="10">#REF!</definedName>
    <definedName name="TableauH4a">#REF!</definedName>
    <definedName name="TableauH4b" localSheetId="10">#REF!</definedName>
    <definedName name="TableauH4b">#REF!</definedName>
    <definedName name="TableauH4c" localSheetId="10">#REF!</definedName>
    <definedName name="TableauH4c">#REF!</definedName>
    <definedName name="TableauH4d" localSheetId="10">#REF!</definedName>
    <definedName name="TableauH4d">#REF!</definedName>
    <definedName name="TableauH5" localSheetId="10">#REF!</definedName>
    <definedName name="TableauH5">#REF!</definedName>
    <definedName name="TableauH50" localSheetId="10">#REF!</definedName>
    <definedName name="TableauH50">#REF!</definedName>
    <definedName name="TableauH51" localSheetId="10">#REF!</definedName>
    <definedName name="TableauH51">#REF!</definedName>
    <definedName name="TableauH52" localSheetId="10">#REF!</definedName>
    <definedName name="TableauH52">#REF!</definedName>
    <definedName name="TableauH53" localSheetId="10">#REF!</definedName>
    <definedName name="TableauH53">#REF!</definedName>
    <definedName name="TableauH54" localSheetId="10">#REF!</definedName>
    <definedName name="TableauH54">#REF!</definedName>
    <definedName name="TableauH5a" localSheetId="10">#REF!</definedName>
    <definedName name="TableauH5a">#REF!</definedName>
    <definedName name="TableauH6" localSheetId="10">#REF!</definedName>
    <definedName name="TableauH6">#REF!</definedName>
    <definedName name="TableauH7" localSheetId="10">#REF!</definedName>
    <definedName name="TableauH7">#REF!</definedName>
    <definedName name="TableauH8" localSheetId="10">#REF!</definedName>
    <definedName name="TableauH8">#REF!</definedName>
    <definedName name="TableauH9" localSheetId="10">#REF!</definedName>
    <definedName name="TableauH9">#REF!</definedName>
    <definedName name="Tableaux" localSheetId="10">#REF!</definedName>
    <definedName name="Tableaux">#REF!</definedName>
    <definedName name="tm">'[1]Feuil1'!$B$2:$EF$83</definedName>
    <definedName name="tm_2">'[2]Feuil1'!$B$2:$EF$83</definedName>
    <definedName name="tm_3">'[2]Feuil1'!$B$2:$EF$83</definedName>
    <definedName name="tm_5">'[2]Feuil1'!$B$2:$EF$83</definedName>
    <definedName name="volbrut">'[1]volbrut'!$B$2:$EF$83</definedName>
    <definedName name="volbrut_2">'[2]volbrut'!$B$2:$EF$83</definedName>
    <definedName name="volbrut_3">'[2]volbrut'!$B$2:$EF$83</definedName>
    <definedName name="volbrut_5">'[2]volbrut'!$B$2:$EF$83</definedName>
    <definedName name="x" localSheetId="10">#REF!</definedName>
    <definedName name="x">#REF!</definedName>
    <definedName name="_xlnm.Print_Area" localSheetId="12">'créations et défaillances'!$A$1:$O$59</definedName>
    <definedName name="_xlnm.Print_Area" localSheetId="1">'CTI PIB'!$A$1:$G$20</definedName>
    <definedName name="_xlnm.Print_Area" localSheetId="9">'effectifs salariés'!$A$1:$K$27</definedName>
    <definedName name="_xlnm.Print_Area" localSheetId="10">'effectifs salariés par région'!$A$1:$AD$33</definedName>
    <definedName name="_xlnm.Print_Area" localSheetId="8">'emploi '!$A$1:$Q$14</definedName>
    <definedName name="_xlnm.Print_Area" localSheetId="6">'entreprises ratios'!$A$1:$F$21</definedName>
    <definedName name="_xlnm.Print_Area" localSheetId="5">'entreprises structure'!$A$1:$M$25</definedName>
    <definedName name="_xlnm.Print_Area" localSheetId="7">'Prod VA'!$A$1:$I$20</definedName>
    <definedName name="_xlnm.Print_Area" localSheetId="11">'structure emploi HR'!$A$1:$K$17</definedName>
  </definedNames>
  <calcPr fullCalcOnLoad="1"/>
</workbook>
</file>

<file path=xl/sharedStrings.xml><?xml version="1.0" encoding="utf-8"?>
<sst xmlns="http://schemas.openxmlformats.org/spreadsheetml/2006/main" count="422" uniqueCount="246">
  <si>
    <t xml:space="preserve">   Effectif salarié au 31 /12 </t>
  </si>
  <si>
    <t xml:space="preserve">Chiffre d'affaires HT </t>
  </si>
  <si>
    <t xml:space="preserve">Frais de personnel </t>
  </si>
  <si>
    <t>Nombre</t>
  </si>
  <si>
    <t>%</t>
  </si>
  <si>
    <t>Autres services de réservation et activités connexes</t>
  </si>
  <si>
    <t>Ensemble de l'économie</t>
  </si>
  <si>
    <t xml:space="preserve">   Effectif salarié moyen par entreprise</t>
  </si>
  <si>
    <t>Production</t>
  </si>
  <si>
    <t>- Ensemble de l'économie</t>
  </si>
  <si>
    <t>Valeur ajoutée brute</t>
  </si>
  <si>
    <t>Emploi</t>
  </si>
  <si>
    <t>dont emploi salarié (en %)</t>
  </si>
  <si>
    <t>Cafétérias et autres libres-services</t>
  </si>
  <si>
    <t>Restauration de type rapide</t>
  </si>
  <si>
    <t>Débits de boisson</t>
  </si>
  <si>
    <t xml:space="preserve">Activités des agences de voyages </t>
  </si>
  <si>
    <t>Activités des voyagistes</t>
  </si>
  <si>
    <t>Ensemble</t>
  </si>
  <si>
    <t>Effectifs salariés au 31 décembre de l'année dans les activités caractéristiques du tourisme</t>
  </si>
  <si>
    <t>Répartition régionale des effectifs salariés dans les activités caractéristiques du tourisme</t>
  </si>
  <si>
    <t>Salariés</t>
  </si>
  <si>
    <t>Temps partiel</t>
  </si>
  <si>
    <t>Femmes</t>
  </si>
  <si>
    <t xml:space="preserve">15 à 24 ans </t>
  </si>
  <si>
    <t xml:space="preserve">25 à 49 ans </t>
  </si>
  <si>
    <t>50 ans et plus</t>
  </si>
  <si>
    <t>Ouvriers</t>
  </si>
  <si>
    <t>Employés</t>
  </si>
  <si>
    <t>Artisans, commerçants et chefs d'entreprises</t>
  </si>
  <si>
    <t>nd</t>
  </si>
  <si>
    <t>Étrangers travaillant en France</t>
  </si>
  <si>
    <t>Démographie des entreprises</t>
  </si>
  <si>
    <t>Produit taxe de séjour communale (en €)</t>
  </si>
  <si>
    <t>Total</t>
  </si>
  <si>
    <t>Région</t>
  </si>
  <si>
    <t>Nombre de groupements</t>
  </si>
  <si>
    <t xml:space="preserve">Produits financiers </t>
  </si>
  <si>
    <t>Retour au sommaire</t>
  </si>
  <si>
    <t>Champ : France entière.</t>
  </si>
  <si>
    <t>Effectif salarié en 
équivalent temps plein</t>
  </si>
  <si>
    <t>Branche d'activité</t>
  </si>
  <si>
    <t>Champ : France métropolitaine.</t>
  </si>
  <si>
    <t>Restauration traditionnelle</t>
  </si>
  <si>
    <t>Comptes nationaux</t>
  </si>
  <si>
    <t>Enquête emploi</t>
  </si>
  <si>
    <t>Compte satellite du tourisme (CST)</t>
  </si>
  <si>
    <t>Nombre de
 communes</t>
  </si>
  <si>
    <t xml:space="preserve">Alsace </t>
  </si>
  <si>
    <t xml:space="preserve">Aquitaine </t>
  </si>
  <si>
    <t xml:space="preserve">Auvergne </t>
  </si>
  <si>
    <t xml:space="preserve">Basse-Normandie </t>
  </si>
  <si>
    <t xml:space="preserve">Bourgogne </t>
  </si>
  <si>
    <t xml:space="preserve">Bretagne </t>
  </si>
  <si>
    <t xml:space="preserve">Centre </t>
  </si>
  <si>
    <t xml:space="preserve">Champagne-Ardenne </t>
  </si>
  <si>
    <t xml:space="preserve">Corse </t>
  </si>
  <si>
    <t xml:space="preserve">Haute-Normandie </t>
  </si>
  <si>
    <t xml:space="preserve">Languedoc-Roussillon </t>
  </si>
  <si>
    <t xml:space="preserve">Limousin </t>
  </si>
  <si>
    <t xml:space="preserve">Lorraine </t>
  </si>
  <si>
    <t xml:space="preserve">Picardie </t>
  </si>
  <si>
    <t xml:space="preserve">Poitou-Charentes </t>
  </si>
  <si>
    <t>Services principalement marchands</t>
  </si>
  <si>
    <t>Total services principalement marchands</t>
  </si>
  <si>
    <t xml:space="preserve">Emplois intérieurs dans les services principalement marchands dont  "Hébergement et restauration" </t>
  </si>
  <si>
    <t xml:space="preserve">          Hébergement et restauration</t>
  </si>
  <si>
    <t>Activités financières et d'assurance</t>
  </si>
  <si>
    <t>Activités immobilières</t>
  </si>
  <si>
    <t>Hébergements touristiques et autres hébergements de courte durée</t>
  </si>
  <si>
    <t xml:space="preserve">Nord - Pas-de-Calais </t>
  </si>
  <si>
    <t xml:space="preserve">Ensemble de l'économie
</t>
  </si>
  <si>
    <t>Source : Insee, Sirene.</t>
  </si>
  <si>
    <t>Source : Insee, enquête emploi.</t>
  </si>
  <si>
    <t xml:space="preserve">% </t>
  </si>
  <si>
    <t xml:space="preserve">Rang </t>
  </si>
  <si>
    <t>Total des emplois 
salariés</t>
  </si>
  <si>
    <t>Total (en milliers de personnes)</t>
  </si>
  <si>
    <t>Hôtels et hébergements similaires</t>
  </si>
  <si>
    <t>Hébergement et restauration</t>
  </si>
  <si>
    <t>- Services principalement marchands</t>
  </si>
  <si>
    <t>Production et valeur ajoutée</t>
  </si>
  <si>
    <t>Branche "Hébergement et restauration" dans les comptes nationaux</t>
  </si>
  <si>
    <t>Structure des emplois dans la branche "Hébergement et restauration"</t>
  </si>
  <si>
    <t xml:space="preserve">Créations d'entreprises (y compris reprises et réactivations) en France (DOM inclus) </t>
  </si>
  <si>
    <t xml:space="preserve">Défaillances d'entreprises en France (DOM inclus), par année de jugement </t>
  </si>
  <si>
    <t>Production et valeur ajoutée - Branche "Hébergement et restauration" dans les comptes nationaux</t>
  </si>
  <si>
    <t>Emplois intérieurs dans les services dont "Hébergement et restauration"</t>
  </si>
  <si>
    <t>Démographie des entreprises : créations et défaillances d'entreprises en France</t>
  </si>
  <si>
    <t>S'agissant de l’emploi intérieur, le champ couvre les personnes physiques (résidentes ou non) ayant un emploi dans une unité de production résidente. Il s’agit d’une population évaluée en moyenne annuelle où chaque personne compte pour une unité, quelle que soit sa durée de travail.</t>
  </si>
  <si>
    <t>Source : Insee, Esane.</t>
  </si>
  <si>
    <t xml:space="preserve">Valeur ajoutée HT </t>
  </si>
  <si>
    <t>En milliards d'euros</t>
  </si>
  <si>
    <t>Commerce, transports, hébergement et restauration</t>
  </si>
  <si>
    <t>Entreprises</t>
  </si>
  <si>
    <t xml:space="preserve">   dont Transports </t>
  </si>
  <si>
    <t xml:space="preserve">     dont secteur "Hébergement et restauration"</t>
  </si>
  <si>
    <t>Annuelle jusqu’en 2002, l’enquête emploi (Insee) est trimestrielle depuis 2003. Les données 2003-2009 ne sont donc pas comparables avec celles des années précédentes. L’enquête couvre les personnes résidentes en France métropolitaine de 15 ans ou plus vivant en ménages ordinaires (c’est-à-dire hors foyers, cités universitaires, hôpitaux, prisons). S'agissant de l'âge, le concept utilisé jusqu'en 2008 était l'âge en fin d'année. À partir de 2009, il s'agit de l'âge au moment de l'interrogation.</t>
  </si>
  <si>
    <t>Part de la branche "Hébergement et restauration" dans :</t>
  </si>
  <si>
    <t>Restaurants 
et débits de boissons</t>
  </si>
  <si>
    <t>Le compte satellite du tourisme</t>
  </si>
  <si>
    <t>Consommation touristique intérieure et poids dans le PIB</t>
  </si>
  <si>
    <t>Consommation touristique intérieure, selon les principaux postes de dépense</t>
  </si>
  <si>
    <t>En milliards d'euros courants</t>
  </si>
  <si>
    <t>Hébergements touristiques marchands</t>
  </si>
  <si>
    <t>Restaurants et cafés</t>
  </si>
  <si>
    <t>Aliments et boissons</t>
  </si>
  <si>
    <t>Services de transport non urbain</t>
  </si>
  <si>
    <t>Péages, carburants, location de véhicules de tourisme</t>
  </si>
  <si>
    <t xml:space="preserve">Services des voyagistes et agences de voyages </t>
  </si>
  <si>
    <t>Activités culturelles, sportives et de loisirs</t>
  </si>
  <si>
    <t>Autres dépenses (transports sur place, shopping, etc.)</t>
  </si>
  <si>
    <t>Dépense touristique intérieure (1)</t>
  </si>
  <si>
    <t>Hébergement touristique non marchand (2)</t>
  </si>
  <si>
    <t>Consommation touristique intérieure (3)=(1)+(2)</t>
  </si>
  <si>
    <t xml:space="preserve">Consommation touristique intérieure, évolution en volume des principaux postes de dépense </t>
  </si>
  <si>
    <t>En %</t>
  </si>
  <si>
    <t>Dépense touristique intérieure</t>
  </si>
  <si>
    <t>Hébergement touristique non marchand</t>
  </si>
  <si>
    <t>Consommation touristique intérieure</t>
  </si>
  <si>
    <t>Consommation touristique
(en milliards d'euros courants)</t>
  </si>
  <si>
    <t>Ensemble des visiteurs</t>
  </si>
  <si>
    <t>Visiteurs français</t>
  </si>
  <si>
    <t>Visiteurs étrangers</t>
  </si>
  <si>
    <t>Dépense touristique (1)</t>
  </si>
  <si>
    <t>Consommation touristique (3)=(1)+(2)</t>
  </si>
  <si>
    <t>nd : non déterminé</t>
  </si>
  <si>
    <t xml:space="preserve">Midi-Pyrénées </t>
  </si>
  <si>
    <t xml:space="preserve">Franche-Comté </t>
  </si>
  <si>
    <t xml:space="preserve">Pays de la Loire </t>
  </si>
  <si>
    <t xml:space="preserve">Provence - Alpes - Côte d'Azur </t>
  </si>
  <si>
    <t>Outre-mer</t>
  </si>
  <si>
    <t>Île-de-France</t>
  </si>
  <si>
    <t>Casinos</t>
  </si>
  <si>
    <t>Musées, spectacles et autres activités culturelles</t>
  </si>
  <si>
    <t>Parcs d'attraction et autres services récréatifs</t>
  </si>
  <si>
    <t>Source : Acoss.</t>
  </si>
  <si>
    <r>
      <t>Services de transport non urbain</t>
    </r>
    <r>
      <rPr>
        <vertAlign val="superscript"/>
        <sz val="10"/>
        <rFont val="Arial"/>
        <family val="2"/>
      </rPr>
      <t>(2)</t>
    </r>
  </si>
  <si>
    <r>
      <t xml:space="preserve">(1) </t>
    </r>
    <r>
      <rPr>
        <sz val="10"/>
        <rFont val="Arial"/>
        <family val="2"/>
      </rPr>
      <t>Transport de passagers (aérien, ferroviaire, par autocar, maritime, fluvial).</t>
    </r>
  </si>
  <si>
    <r>
      <t xml:space="preserve">(2) </t>
    </r>
    <r>
      <rPr>
        <sz val="10"/>
        <rFont val="Arial"/>
        <family val="2"/>
      </rPr>
      <t>Autres services caractéristiques : location de courte durée de matériel (véhicules de tourisme, articles de sports et de loisirs) et services culturels, sportifs et de loisirs (musées, spectacles et autres activités culturelles, parcs d'attraction et autres services récréatifs, casinos, téléphériques et remontées mécaniques).</t>
    </r>
  </si>
  <si>
    <r>
      <t>Location de courte durée de matériel</t>
    </r>
    <r>
      <rPr>
        <vertAlign val="superscript"/>
        <sz val="10"/>
        <rFont val="Arial"/>
        <family val="2"/>
      </rPr>
      <t>(3)</t>
    </r>
    <r>
      <rPr>
        <sz val="10"/>
        <rFont val="Arial"/>
        <family val="2"/>
      </rPr>
      <t xml:space="preserve"> </t>
    </r>
  </si>
  <si>
    <t>Total des secteurs d'activités 
caractéristiques du tourisme</t>
  </si>
  <si>
    <t xml:space="preserve">Répartition régionale des effectifs salariés dans les secteurs d'activités caractéristiques du tourisme </t>
  </si>
  <si>
    <t>Effectifs salariés au 31 décembre de l'année dans les secteurs d'activités caractéristiques du tourisme</t>
  </si>
  <si>
    <r>
      <t>Terrains de camping et parcs pour caravanes</t>
    </r>
    <r>
      <rPr>
        <vertAlign val="superscript"/>
        <sz val="10"/>
        <rFont val="Arial"/>
        <family val="2"/>
      </rPr>
      <t>(1)</t>
    </r>
  </si>
  <si>
    <r>
      <t>Téléphériques, remontées mécaniques</t>
    </r>
    <r>
      <rPr>
        <vertAlign val="superscript"/>
        <sz val="10"/>
        <rFont val="Arial"/>
        <family val="2"/>
      </rPr>
      <t>(4)</t>
    </r>
  </si>
  <si>
    <t>Consommation touristique intérieure, selon les principaux postes de dépenses</t>
  </si>
  <si>
    <t xml:space="preserve">Consommation touristique intérieure, évolution en volume des principaux postes de dépenses </t>
  </si>
  <si>
    <t xml:space="preserve">                 en nombre</t>
  </si>
  <si>
    <t xml:space="preserve">                 en % du total</t>
  </si>
  <si>
    <t>Secteur d'activité</t>
  </si>
  <si>
    <t>Le CST mobilise toutes les sources statistiques disponibles en matière de production et de consommation de produits touristiques. Les règles d'évaluation sont cohérentes avec celles utilisées dans les comptes nationaux, permettant ainsi de mesurer le poids du tourisme dans le PIB.</t>
  </si>
  <si>
    <r>
      <t xml:space="preserve">La décomposition de la CTI par produit permet </t>
    </r>
    <r>
      <rPr>
        <sz val="10"/>
        <rFont val="Arial"/>
        <family val="2"/>
      </rPr>
      <t>d'évaluer la contribution du tourisme aux différentes branches de l'économie.</t>
    </r>
  </si>
  <si>
    <r>
      <t>Les indicateurs d'activité, d'emplois et de démographie d'entreprises</t>
    </r>
    <r>
      <rPr>
        <sz val="10"/>
        <rFont val="Arial"/>
        <family val="2"/>
      </rPr>
      <t xml:space="preserve"> mentionnés portent sur l'ensemble des secteurs liés au tourisme, sachant qu'une partie seulement de ces secteurs, variable selon les cas, relève effectivement du tourisme. Ainsi, par exemple, le total des emplois ne concerne pas que l'emploi touristique, mais la totalité de l'emploi dans les secteurs caractéristiques du tourisme.</t>
    </r>
  </si>
  <si>
    <t>Données Acoss</t>
  </si>
  <si>
    <t>Nombre de communes appartenant à des groupements percevant la taxe de séjour</t>
  </si>
  <si>
    <t xml:space="preserve">Rhône-Alpes </t>
  </si>
  <si>
    <t xml:space="preserve">Franche Comté </t>
  </si>
  <si>
    <t>Produit taxe de séjour groupement à fiscalité propre
(en €)</t>
  </si>
  <si>
    <t>A partir des bordereaux récapitulatifs de cotisations (BRC) remplis par les établissements employeurs du régime général exerçant leur activité en France et adressés aux Urssaf, l'Acoss calcule un effectif salarié par secteur d'activité.</t>
  </si>
  <si>
    <t xml:space="preserve">Téléphériques et remontées mécaniques </t>
  </si>
  <si>
    <t xml:space="preserve">Hébergements touristiques </t>
  </si>
  <si>
    <t xml:space="preserve">Restauration traditionnelle </t>
  </si>
  <si>
    <t>Les entreprises des secteurs d'activités caractéristiques du tourisme</t>
  </si>
  <si>
    <t>Débits de boissons</t>
  </si>
  <si>
    <t>Agences de voyage, voyagistes et autres services de réservation</t>
  </si>
  <si>
    <r>
      <t xml:space="preserve">Transports interurbains terrestres de passagers </t>
    </r>
    <r>
      <rPr>
        <vertAlign val="superscript"/>
        <sz val="10"/>
        <rFont val="Arial"/>
        <family val="2"/>
      </rPr>
      <t>(1)</t>
    </r>
  </si>
  <si>
    <t>Sites et monuments historiques</t>
  </si>
  <si>
    <t>Location de courte durée de voitures et véhicules automobiles légers</t>
  </si>
  <si>
    <t>Poids dans l'ensemble de l'économie (en %)</t>
  </si>
  <si>
    <t xml:space="preserve">        dont Hôtels et hébergements similaires</t>
  </si>
  <si>
    <r>
      <t xml:space="preserve">(1) </t>
    </r>
    <r>
      <rPr>
        <sz val="10"/>
        <rFont val="Arial"/>
        <family val="2"/>
      </rPr>
      <t>Transport ferroviaire et par autocars.</t>
    </r>
  </si>
  <si>
    <t>Ensemble des secteurs d'activités caractéristiques</t>
  </si>
  <si>
    <t>Frais de personnel sur valeur ajoutée HT 
(en %)</t>
  </si>
  <si>
    <t>Valeur ajoutée sur chiffre d'affaires HT 
(en %)</t>
  </si>
  <si>
    <t>Activités récréatives et de loisirs (hors parcs d'attractions)</t>
  </si>
  <si>
    <t xml:space="preserve">Source : Insee, comptes nationaux (base 2010). </t>
  </si>
  <si>
    <t>Nombre
en 2013</t>
  </si>
  <si>
    <t>Source: DGFiP - Bureau CL2A Infocentre CCI.</t>
  </si>
  <si>
    <t>La consommation touristique intérieure (CTI) mesure la partie de la consommation des visiteurs résidents et non résidents (touristes et excursionnistes) qui a été acquise par les visiteurs auprès de fournisseurs français de services (et de biens de consommation), au cours ou en vue des voyages qu’ils ont effectués dans l’année considérée, en France ou à partir du territoire français.</t>
  </si>
  <si>
    <t xml:space="preserve">2012  </t>
  </si>
  <si>
    <t xml:space="preserve">Note de lecture : en 2014, la consommation touristique intérieure s'élève à 158,3 milliards d'euros, dont 106,4 milliards pour les résidents et 51,9 milliards pour les non résidents. La CTI représente, en 2014, 7,42 % du PIB dont 4,99 % des visiteurs résidents et 2,43% des visiteurs non résidents. La CTI est en hausse de 1,9 % par rapport à 2013, les visiteurs résidents contribuant à 0,7 point de croissance et les visiteurs non résidents à 1,2 point. </t>
  </si>
  <si>
    <t>Contribution à l'évolution 2014/2013
(en points de %)</t>
  </si>
  <si>
    <t>Données structurelles en 2013</t>
  </si>
  <si>
    <t>Ratios en 2013</t>
  </si>
  <si>
    <t>2013 (sd)</t>
  </si>
  <si>
    <t>2014 (p)</t>
  </si>
  <si>
    <t>Produits de la taxe de séjour et de la taxe forfaitaire perçus en 2014 par région</t>
  </si>
  <si>
    <t>2014  (p)</t>
  </si>
  <si>
    <t xml:space="preserve">2013  </t>
  </si>
  <si>
    <t>Structure 
en 2014
(en %)</t>
  </si>
  <si>
    <t>Évolution
 2014/2013
(en %)</t>
  </si>
  <si>
    <t xml:space="preserve">Lecture : l’Île-de-France rassemble 413 000 emplois danbs les secteurs d'activités caractéristiques du tourisme, soit 9,1% de l’emploi total de la région .
Champ : secteurs hébergement et restauration, agences de voyages et voyagistes, services de transport non urbain, autres activités touristiques.
</t>
  </si>
  <si>
    <t xml:space="preserve">Répartition régionale des effectifs salariés au 31/12/2014 dans les secteurs activités caractéristiques du tourisme </t>
  </si>
  <si>
    <t>Les entreprises des activités caractéristiques du tourisme - données structurelles en 2013</t>
  </si>
  <si>
    <t>Les entreprises des activités caractéristiques du tourisme - Ratios en 2013</t>
  </si>
  <si>
    <t>Consommation touristique en 2014 des visiteurs français et des visiteurs étrangers</t>
  </si>
  <si>
    <t>Produits de la taxe de séjour et de la taxe forfaitaire perçus en 2014</t>
  </si>
  <si>
    <t>Nombre
en 2014</t>
  </si>
  <si>
    <r>
      <rPr>
        <vertAlign val="superscript"/>
        <sz val="10"/>
        <rFont val="Arial"/>
        <family val="2"/>
      </rPr>
      <t>1</t>
    </r>
    <r>
      <rPr>
        <sz val="10"/>
        <rFont val="Arial"/>
        <family val="2"/>
      </rPr>
      <t xml:space="preserve"> Voir avertissement.</t>
    </r>
  </si>
  <si>
    <r>
      <t xml:space="preserve">Y compris auto-entrepreneurs </t>
    </r>
    <r>
      <rPr>
        <vertAlign val="superscript"/>
        <sz val="10"/>
        <rFont val="Arial"/>
        <family val="2"/>
      </rPr>
      <t>1</t>
    </r>
  </si>
  <si>
    <r>
      <t>Non compris auto-entrepreneurs</t>
    </r>
    <r>
      <rPr>
        <vertAlign val="superscript"/>
        <sz val="10"/>
        <rFont val="Arial"/>
        <family val="2"/>
      </rPr>
      <t xml:space="preserve"> 1</t>
    </r>
  </si>
  <si>
    <t>Sources : DGE, Compte satellite du tourisme, base 2010 ; Insee, Comptes nationaux, base 2010.</t>
  </si>
  <si>
    <t>Source : DGE, Compte satellite du tourisme, base 2010.</t>
  </si>
  <si>
    <r>
      <rPr>
        <vertAlign val="superscript"/>
        <sz val="10"/>
        <rFont val="Arial"/>
        <family val="2"/>
      </rPr>
      <t>1</t>
    </r>
    <r>
      <rPr>
        <sz val="10"/>
        <rFont val="Arial"/>
        <family val="2"/>
      </rPr>
      <t xml:space="preserve"> Le régime de l'auto-entrepreneur s'applique depuis le 1er janvier 2009.</t>
    </r>
  </si>
  <si>
    <t>Source : Insee, Banque de France</t>
  </si>
  <si>
    <r>
      <t>2003</t>
    </r>
    <r>
      <rPr>
        <b/>
        <vertAlign val="superscript"/>
        <sz val="10"/>
        <rFont val="Arial"/>
        <family val="2"/>
      </rPr>
      <t xml:space="preserve"> 1</t>
    </r>
  </si>
  <si>
    <r>
      <t>(1)</t>
    </r>
    <r>
      <rPr>
        <sz val="10"/>
        <rFont val="Arial"/>
        <family val="2"/>
      </rPr>
      <t xml:space="preserve"> L'activité de ces établissements étant essentiellement réalisée en période estivale, ces effectifs mesurés au 31/12 ne reflètent pas la réalité de l'emploi dans ce secteur.</t>
    </r>
  </si>
  <si>
    <r>
      <t xml:space="preserve">(2) </t>
    </r>
    <r>
      <rPr>
        <sz val="10"/>
        <rFont val="Arial"/>
        <family val="2"/>
      </rPr>
      <t>Transport de passagers (aérien, ferroviaire, par autocar, maritime, fluvial).</t>
    </r>
  </si>
  <si>
    <r>
      <t>(3)</t>
    </r>
    <r>
      <rPr>
        <sz val="10"/>
        <rFont val="Arial"/>
        <family val="2"/>
      </rPr>
      <t xml:space="preserve"> Véhicules de tourisme, articles de sports et de loisirs.</t>
    </r>
  </si>
  <si>
    <r>
      <t>(4)</t>
    </r>
    <r>
      <rPr>
        <sz val="10"/>
        <rFont val="Arial"/>
        <family val="2"/>
      </rPr>
      <t xml:space="preserve"> Le champ de l'Acoss ne couvre pas les salariés des collectivités publiques ; la chambre professionnelle "Domaines Skiables de France" estime que les collectivités publiques emploient environ 10 % de l'ensemble des salariés du secteur "téléphériques, remontées mécaniques".</t>
    </r>
  </si>
  <si>
    <t>Structure de la dépense touristique (en %)</t>
  </si>
  <si>
    <t>Millions €</t>
  </si>
  <si>
    <t>Chiffre d'affaires HT
par salarié
(en milliers d'€)</t>
  </si>
  <si>
    <t>Frais de personnel
par salarié 
(en milliers d'€)</t>
  </si>
  <si>
    <t>Mémento du tourisme - édition 2015</t>
  </si>
  <si>
    <t>Chapitre 2 - Le poids économique du tourisme en France</t>
  </si>
  <si>
    <t>DÉFINITIONS ET SOURCES</t>
  </si>
  <si>
    <t>SOMMAIRE</t>
  </si>
  <si>
    <t>Accéder au mémento en ligne sur entreprises.gouv.fr</t>
  </si>
  <si>
    <r>
      <t>Consommation touristique intérieure</t>
    </r>
    <r>
      <rPr>
        <sz val="10"/>
        <rFont val="Arial"/>
        <family val="2"/>
      </rPr>
      <t xml:space="preserve"> (en milliards d'euros courants) </t>
    </r>
  </si>
  <si>
    <r>
      <t xml:space="preserve">      Visiteurs résidents</t>
    </r>
    <r>
      <rPr>
        <i/>
        <sz val="10"/>
        <rFont val="Arial"/>
        <family val="2"/>
      </rPr>
      <t xml:space="preserve"> </t>
    </r>
  </si>
  <si>
    <r>
      <t xml:space="preserve">      Visiteurs non résidents</t>
    </r>
    <r>
      <rPr>
        <i/>
        <sz val="10"/>
        <rFont val="Arial"/>
        <family val="2"/>
      </rPr>
      <t xml:space="preserve"> </t>
    </r>
  </si>
  <si>
    <r>
      <t xml:space="preserve">Poids de la consommation touristique intérieure dans le PIB </t>
    </r>
    <r>
      <rPr>
        <sz val="10"/>
        <rFont val="Arial"/>
        <family val="2"/>
      </rPr>
      <t>(en %)</t>
    </r>
  </si>
  <si>
    <r>
      <t xml:space="preserve">Évolution de la consommation touristique intérieure </t>
    </r>
    <r>
      <rPr>
        <sz val="10"/>
        <rFont val="Arial"/>
        <family val="2"/>
      </rPr>
      <t>(en %)</t>
    </r>
  </si>
  <si>
    <r>
      <t xml:space="preserve">Contribution à l'évolution </t>
    </r>
    <r>
      <rPr>
        <sz val="10"/>
        <rFont val="Arial"/>
        <family val="2"/>
      </rPr>
      <t>(en points de %)</t>
    </r>
  </si>
  <si>
    <r>
      <t>Consommation touristique en</t>
    </r>
    <r>
      <rPr>
        <b/>
        <sz val="10"/>
        <color indexed="8"/>
        <rFont val="Arial"/>
        <family val="2"/>
      </rPr>
      <t xml:space="preserve"> 2014 </t>
    </r>
    <r>
      <rPr>
        <b/>
        <sz val="10"/>
        <rFont val="Arial"/>
        <family val="2"/>
      </rPr>
      <t>des visiteurs français et des visiteurs étrangers</t>
    </r>
  </si>
  <si>
    <t>Part des secteurs d'activités caractéristiques du tourisme dans l'ensemble des emplois salariés en 2014 (en %)</t>
  </si>
  <si>
    <t>En % du total de la branche
 "Hébergement et restauration"</t>
  </si>
  <si>
    <t>Structure de l'emploi dans la branche "Hébergement et restauration"</t>
  </si>
  <si>
    <r>
      <t>Services de transport non urbain</t>
    </r>
    <r>
      <rPr>
        <b/>
        <vertAlign val="superscript"/>
        <sz val="10"/>
        <rFont val="Arial"/>
        <family val="2"/>
      </rPr>
      <t>(1)</t>
    </r>
  </si>
  <si>
    <r>
      <t>Autres services caractéristiques</t>
    </r>
    <r>
      <rPr>
        <b/>
        <vertAlign val="superscript"/>
        <sz val="10"/>
        <rFont val="Arial"/>
        <family val="2"/>
      </rPr>
      <t>(2)</t>
    </r>
  </si>
  <si>
    <t>Services des voyagistes
et agences de voyages</t>
  </si>
  <si>
    <t>Évolution
2012/2011</t>
  </si>
  <si>
    <t>Évolution
2013/2012</t>
  </si>
  <si>
    <t>Évolution
2014/2013</t>
  </si>
  <si>
    <t>Rapport sur la compatibilité concernant V2_memento 2015 - Chap2 - poids économique du tourisme en france.xls</t>
  </si>
  <si>
    <t>Exécuté le 28/01/2016 16:02</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</si>
  <si>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</si>
  <si>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</si>
  <si>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</si>
  <si>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</si>
  <si>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formules de ce classeur sont liées à d'autres classeurs qui sont fermés. Si ces formules sont recalculées dans une version antérieure d'Excel sans ouvrir les classeurs liées, les caractères au-delà de la limite de 255 caractères ne seront pas renvoyés.</t>
  </si>
  <si>
    <t>Excel 97-2003</t>
  </si>
  <si>
    <t>25
Noms définis</t>
  </si>
  <si>
    <t>Certaines cellules ou certains styles de ce classeur contiennent une mise en forme qui n'est pas prise en charge par le format de fichier sélectionné. Ces formats seront convertis au format le plus proche disponible.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</si>
</sst>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0.0%"/>
    <numFmt numFmtId="166" formatCode="_-* #,##0.0\ _F_-;\-* #,##0.0\ _F_-;_-* &quot;-&quot;??\ _F_-;_-@_-"/>
    <numFmt numFmtId="167" formatCode="0.0"/>
    <numFmt numFmtId="168" formatCode="#,##0.0"/>
    <numFmt numFmtId="169" formatCode="_-* #,##0\ _F_-;\-* #,##0\ _F_-;_-* &quot;-&quot;??\ _F_-;_-@_-"/>
    <numFmt numFmtId="170" formatCode="_-* #,##0\ _€_-;\-* #,##0\ _€_-;_-* &quot;-&quot;??\ _€_-;_-@_-"/>
    <numFmt numFmtId="171" formatCode="_(* #,##0_);_(* \(#,##0\);_(* &quot;-&quot;??_);_(@_)"/>
    <numFmt numFmtId="172" formatCode="yyyy"/>
    <numFmt numFmtId="173" formatCode="#,##0.000"/>
    <numFmt numFmtId="174" formatCode="#,##0.0000"/>
    <numFmt numFmtId="175" formatCode="#,##0.00\ &quot;F&quot;"/>
    <numFmt numFmtId="176" formatCode="#,##0\ &quot;F&quot;"/>
    <numFmt numFmtId="177" formatCode="[$€-2]\ #,##0"/>
    <numFmt numFmtId="178" formatCode="[$€-2]\ #,##0.00"/>
    <numFmt numFmtId="179" formatCode="#,##0.0\ &quot;F&quot;"/>
    <numFmt numFmtId="180" formatCode="[$€-2]\ #,##0.0"/>
    <numFmt numFmtId="181" formatCode="_-\ #,##0.0\ _€_-;\-\ #,##0.0\ _€_-;_-* &quot;-&quot;??\ _€_-;_-@_-"/>
    <numFmt numFmtId="182" formatCode="_-* #,##0.0\ _€_-;\-* #,##0.0\ _€_-;_-* &quot;-&quot;??\ _€_-;_-@_-"/>
    <numFmt numFmtId="183" formatCode="[$-40C]#,##0"/>
    <numFmt numFmtId="184" formatCode="[$-40C]General"/>
    <numFmt numFmtId="185" formatCode="&quot; &quot;#,##0.00&quot; € &quot;;&quot;-&quot;#,##0.00&quot; € &quot;;&quot; -&quot;#&quot; € &quot;;@&quot; &quot;"/>
    <numFmt numFmtId="186" formatCode="&quot; &quot;#,##0.00&quot;    &quot;;&quot;-&quot;#,##0.00&quot;    &quot;;&quot; -&quot;#&quot;    &quot;;@&quot; &quot;"/>
    <numFmt numFmtId="187" formatCode="#,##0.00&quot; &quot;[$€-40C];[Red]&quot;-&quot;#,##0.00&quot; &quot;[$€-40C]"/>
    <numFmt numFmtId="188" formatCode="[$-40C]#,##0.00"/>
    <numFmt numFmtId="189" formatCode="[$€]&quot; &quot;#,##0.0"/>
    <numFmt numFmtId="190" formatCode="[$€]&quot; &quot;#,##0.00"/>
    <numFmt numFmtId="191" formatCode="[$€]&quot; &quot;#,##0"/>
    <numFmt numFmtId="192" formatCode="#,##0.0&quot; F&quot;"/>
    <numFmt numFmtId="193" formatCode="#,##0.00&quot; F&quot;"/>
    <numFmt numFmtId="194" formatCode="#,##0&quot; F&quot;"/>
    <numFmt numFmtId="195" formatCode="[$-40C]0.00%"/>
    <numFmt numFmtId="196" formatCode="[$-40C]0%"/>
    <numFmt numFmtId="197" formatCode="_-\ #,##0.00\ _€_-;\-\ #,##0.00\ _€_-;_-* &quot;-&quot;??\ _€_-;_-@_-"/>
    <numFmt numFmtId="198" formatCode="0.000"/>
    <numFmt numFmtId="199" formatCode="0.000000"/>
    <numFmt numFmtId="200" formatCode="0.000000000"/>
    <numFmt numFmtId="201" formatCode="0.0000000000"/>
    <numFmt numFmtId="202" formatCode="&quot; &quot;#,##0&quot;    &quot;;&quot;-&quot;#,##0&quot;    &quot;;&quot; -&quot;#&quot;    &quot;;@&quot; &quot;"/>
  </numFmts>
  <fonts count="134">
    <font>
      <sz val="10"/>
      <name val="Arial"/>
      <family val="0"/>
    </font>
    <font>
      <sz val="11"/>
      <color indexed="8"/>
      <name val="Calibri"/>
      <family val="2"/>
    </font>
    <font>
      <b/>
      <sz val="10"/>
      <name val="Arial"/>
      <family val="2"/>
    </font>
    <font>
      <i/>
      <sz val="10"/>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8"/>
      <name val="Arial"/>
      <family val="2"/>
    </font>
    <font>
      <b/>
      <sz val="12"/>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sz val="11"/>
      <color indexed="62"/>
      <name val="Calibri"/>
      <family val="2"/>
    </font>
    <font>
      <sz val="11"/>
      <color indexed="20"/>
      <name val="Calibri"/>
      <family val="2"/>
    </font>
    <font>
      <b/>
      <sz val="8"/>
      <color indexed="8"/>
      <name val="Arial"/>
      <family val="2"/>
    </font>
    <font>
      <b/>
      <u val="single"/>
      <sz val="8"/>
      <color indexed="8"/>
      <name val="Arial"/>
      <family val="2"/>
    </font>
    <font>
      <i/>
      <u val="single"/>
      <sz val="8"/>
      <color indexed="8"/>
      <name val="Arial"/>
      <family val="2"/>
    </font>
    <font>
      <sz val="11"/>
      <color indexed="60"/>
      <name val="Calibri"/>
      <family val="2"/>
    </font>
    <font>
      <sz val="11"/>
      <color indexed="17"/>
      <name val="Calibri"/>
      <family val="2"/>
    </font>
    <font>
      <b/>
      <sz val="11"/>
      <color indexed="63"/>
      <name val="Calibri"/>
      <family val="2"/>
    </font>
    <font>
      <sz val="12"/>
      <name val="Times New Roman"/>
      <family val="1"/>
    </font>
    <font>
      <sz val="9"/>
      <name val="Verdana"/>
      <family val="2"/>
    </font>
    <font>
      <sz val="10"/>
      <color indexed="21"/>
      <name val="Courier New"/>
      <family val="3"/>
    </font>
    <font>
      <sz val="10"/>
      <color indexed="17"/>
      <name val="Courier New"/>
      <family val="3"/>
    </font>
    <font>
      <i/>
      <sz val="9"/>
      <color indexed="60"/>
      <name val="Verdana"/>
      <family val="2"/>
    </font>
    <font>
      <sz val="9"/>
      <color indexed="32"/>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32"/>
      <name val="Verdana"/>
      <family val="2"/>
    </font>
    <font>
      <b/>
      <sz val="9"/>
      <color indexed="12"/>
      <name val="Verdana"/>
      <family val="2"/>
    </font>
    <font>
      <b/>
      <sz val="9"/>
      <name val="Arial"/>
      <family val="2"/>
    </font>
    <font>
      <sz val="10"/>
      <color indexed="27"/>
      <name val="Arial"/>
      <family val="2"/>
    </font>
    <font>
      <sz val="10"/>
      <color indexed="42"/>
      <name val="Arial"/>
      <family val="2"/>
    </font>
    <font>
      <i/>
      <sz val="11"/>
      <color indexed="23"/>
      <name val="Calibri"/>
      <family val="2"/>
    </font>
    <font>
      <b/>
      <sz val="18"/>
      <color indexed="56"/>
      <name val="Cambria"/>
      <family val="2"/>
    </font>
    <font>
      <b/>
      <sz val="12"/>
      <color indexed="8"/>
      <name val="Arial"/>
      <family val="2"/>
    </font>
    <font>
      <b/>
      <i/>
      <sz val="12"/>
      <color indexed="8"/>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8"/>
      <name val="Arial"/>
      <family val="2"/>
    </font>
    <font>
      <b/>
      <sz val="8"/>
      <name val="Arial"/>
      <family val="2"/>
    </font>
    <font>
      <vertAlign val="superscript"/>
      <sz val="10"/>
      <name val="Arial"/>
      <family val="2"/>
    </font>
    <font>
      <sz val="10"/>
      <color indexed="22"/>
      <name val="Arial"/>
      <family val="2"/>
    </font>
    <font>
      <sz val="10"/>
      <color indexed="44"/>
      <name val="Arial"/>
      <family val="2"/>
    </font>
    <font>
      <sz val="10"/>
      <color indexed="48"/>
      <name val="Arial"/>
      <family val="2"/>
    </font>
    <font>
      <u val="single"/>
      <sz val="10"/>
      <color indexed="12"/>
      <name val="MS Sans Serif"/>
      <family val="2"/>
    </font>
    <font>
      <sz val="10"/>
      <name val="MS Sans Serif"/>
      <family val="2"/>
    </font>
    <font>
      <b/>
      <sz val="10"/>
      <color indexed="16"/>
      <name val="Arial"/>
      <family val="2"/>
    </font>
    <font>
      <u val="single"/>
      <sz val="5"/>
      <color indexed="12"/>
      <name val="Arial"/>
      <family val="2"/>
    </font>
    <font>
      <sz val="11"/>
      <name val="Calibri"/>
      <family val="2"/>
    </font>
    <font>
      <b/>
      <vertAlign val="superscript"/>
      <sz val="10"/>
      <name val="Arial"/>
      <family val="2"/>
    </font>
    <font>
      <b/>
      <u val="single"/>
      <sz val="10"/>
      <color indexed="12"/>
      <name val="Arial"/>
      <family val="2"/>
    </font>
    <font>
      <sz val="10"/>
      <color indexed="8"/>
      <name val="Arial1"/>
      <family val="0"/>
    </font>
    <font>
      <sz val="10"/>
      <color indexed="8"/>
      <name val="Courier New"/>
      <family val="3"/>
    </font>
    <font>
      <b/>
      <sz val="10"/>
      <color indexed="8"/>
      <name val="Courier New"/>
      <family val="3"/>
    </font>
    <font>
      <sz val="8"/>
      <color indexed="8"/>
      <name val="Courier New"/>
      <family val="3"/>
    </font>
    <font>
      <b/>
      <sz val="11"/>
      <color indexed="8"/>
      <name val="Times New Roman"/>
      <family val="1"/>
    </font>
    <font>
      <b/>
      <sz val="10"/>
      <color indexed="8"/>
      <name val="Times New Roman"/>
      <family val="1"/>
    </font>
    <font>
      <u val="single"/>
      <sz val="10"/>
      <color indexed="12"/>
      <name val="Arial1"/>
      <family val="0"/>
    </font>
    <font>
      <b/>
      <i/>
      <sz val="16"/>
      <color indexed="8"/>
      <name val="MS Sans Serif1"/>
      <family val="0"/>
    </font>
    <font>
      <u val="single"/>
      <sz val="10"/>
      <color indexed="20"/>
      <name val="Arial"/>
      <family val="2"/>
    </font>
    <font>
      <sz val="11"/>
      <color indexed="8"/>
      <name val="MS Sans Serif1"/>
      <family val="0"/>
    </font>
    <font>
      <b/>
      <i/>
      <u val="single"/>
      <sz val="11"/>
      <color indexed="8"/>
      <name val="MS Sans Serif1"/>
      <family val="0"/>
    </font>
    <font>
      <sz val="12"/>
      <color indexed="8"/>
      <name val="Times New Roman"/>
      <family val="1"/>
    </font>
    <font>
      <sz val="9"/>
      <color indexed="8"/>
      <name val="Verdana"/>
      <family val="2"/>
    </font>
    <font>
      <sz val="9"/>
      <color indexed="18"/>
      <name val="Verdana"/>
      <family val="2"/>
    </font>
    <font>
      <b/>
      <sz val="9"/>
      <color indexed="8"/>
      <name val="Verdana"/>
      <family val="2"/>
    </font>
    <font>
      <b/>
      <sz val="9"/>
      <color indexed="18"/>
      <name val="Verdana"/>
      <family val="2"/>
    </font>
    <font>
      <b/>
      <sz val="9"/>
      <color indexed="8"/>
      <name val="Arial"/>
      <family val="2"/>
    </font>
    <font>
      <i/>
      <sz val="10"/>
      <color indexed="8"/>
      <name val="Arial"/>
      <family val="2"/>
    </font>
    <font>
      <sz val="10"/>
      <color indexed="8"/>
      <name val="Arial2"/>
      <family val="0"/>
    </font>
    <font>
      <sz val="10"/>
      <color indexed="8"/>
      <name val="Verdana"/>
      <family val="2"/>
    </font>
    <font>
      <sz val="10"/>
      <color theme="1"/>
      <name val="Arial1"/>
      <family val="0"/>
    </font>
    <font>
      <sz val="10"/>
      <color theme="1"/>
      <name val="Arial"/>
      <family val="2"/>
    </font>
    <font>
      <sz val="10"/>
      <color rgb="FF808080"/>
      <name val="Courier New"/>
      <family val="3"/>
    </font>
    <font>
      <sz val="10"/>
      <color theme="1"/>
      <name val="Courier New"/>
      <family val="3"/>
    </font>
    <font>
      <b/>
      <sz val="10"/>
      <color rgb="FFFFFFFF"/>
      <name val="Arial"/>
      <family val="2"/>
    </font>
    <font>
      <b/>
      <sz val="10"/>
      <color theme="1"/>
      <name val="Courier New"/>
      <family val="3"/>
    </font>
    <font>
      <sz val="8"/>
      <color theme="1"/>
      <name val="Courier New"/>
      <family val="3"/>
    </font>
    <font>
      <b/>
      <i/>
      <sz val="10"/>
      <color rgb="FF993300"/>
      <name val="Courier New"/>
      <family val="3"/>
    </font>
    <font>
      <i/>
      <sz val="10"/>
      <color rgb="FF0000FF"/>
      <name val="Courier New"/>
      <family val="3"/>
    </font>
    <font>
      <b/>
      <sz val="11"/>
      <color theme="1"/>
      <name val="Times New Roman"/>
      <family val="1"/>
    </font>
    <font>
      <b/>
      <sz val="10"/>
      <color theme="1"/>
      <name val="Times New Roman"/>
      <family val="1"/>
    </font>
    <font>
      <u val="single"/>
      <sz val="10"/>
      <color rgb="FF0000FF"/>
      <name val="Arial1"/>
      <family val="0"/>
    </font>
    <font>
      <b/>
      <i/>
      <sz val="16"/>
      <color theme="1"/>
      <name val="MS Sans Serif1"/>
      <family val="0"/>
    </font>
    <font>
      <u val="single"/>
      <sz val="10"/>
      <color theme="11"/>
      <name val="Arial"/>
      <family val="2"/>
    </font>
    <font>
      <sz val="10"/>
      <color rgb="FF000000"/>
      <name val="Arial"/>
      <family val="2"/>
    </font>
    <font>
      <b/>
      <sz val="8"/>
      <color rgb="FF000000"/>
      <name val="Arial"/>
      <family val="2"/>
    </font>
    <font>
      <b/>
      <u val="single"/>
      <sz val="8"/>
      <color rgb="FF000000"/>
      <name val="Arial"/>
      <family val="2"/>
    </font>
    <font>
      <i/>
      <u val="single"/>
      <sz val="8"/>
      <color rgb="FF000000"/>
      <name val="Arial"/>
      <family val="2"/>
    </font>
    <font>
      <sz val="11"/>
      <color theme="1"/>
      <name val="Calibri"/>
      <family val="2"/>
    </font>
    <font>
      <sz val="11"/>
      <color theme="1"/>
      <name val="MS Sans Serif1"/>
      <family val="0"/>
    </font>
    <font>
      <b/>
      <i/>
      <u val="single"/>
      <sz val="11"/>
      <color theme="1"/>
      <name val="MS Sans Serif1"/>
      <family val="0"/>
    </font>
    <font>
      <sz val="12"/>
      <color theme="1"/>
      <name val="Times New Roman"/>
      <family val="1"/>
    </font>
    <font>
      <sz val="9"/>
      <color theme="1"/>
      <name val="Verdana"/>
      <family val="2"/>
    </font>
    <font>
      <sz val="10"/>
      <color rgb="FF008080"/>
      <name val="Courier New"/>
      <family val="3"/>
    </font>
    <font>
      <sz val="10"/>
      <color rgb="FF008000"/>
      <name val="Courier New"/>
      <family val="3"/>
    </font>
    <font>
      <i/>
      <sz val="9"/>
      <color rgb="FF993300"/>
      <name val="Verdana"/>
      <family val="2"/>
    </font>
    <font>
      <sz val="9"/>
      <color rgb="FF000080"/>
      <name val="Verdana"/>
      <family val="2"/>
    </font>
    <font>
      <sz val="9"/>
      <color rgb="FF0000FF"/>
      <name val="Verdana"/>
      <family val="2"/>
    </font>
    <font>
      <b/>
      <sz val="9"/>
      <color theme="1"/>
      <name val="Verdana"/>
      <family val="2"/>
    </font>
    <font>
      <b/>
      <sz val="10"/>
      <color rgb="FF008080"/>
      <name val="Courier New"/>
      <family val="3"/>
    </font>
    <font>
      <b/>
      <sz val="10"/>
      <color rgb="FF008000"/>
      <name val="Courier New"/>
      <family val="3"/>
    </font>
    <font>
      <b/>
      <i/>
      <sz val="9"/>
      <color rgb="FF993300"/>
      <name val="Verdana"/>
      <family val="2"/>
    </font>
    <font>
      <b/>
      <sz val="9"/>
      <color rgb="FF000080"/>
      <name val="Verdana"/>
      <family val="2"/>
    </font>
    <font>
      <b/>
      <sz val="9"/>
      <color rgb="FF0000FF"/>
      <name val="Verdana"/>
      <family val="2"/>
    </font>
    <font>
      <b/>
      <sz val="10"/>
      <color theme="1"/>
      <name val="Arial"/>
      <family val="2"/>
    </font>
    <font>
      <b/>
      <sz val="9"/>
      <color theme="1"/>
      <name val="Arial"/>
      <family val="2"/>
    </font>
    <font>
      <sz val="10"/>
      <color rgb="FFCCFFFF"/>
      <name val="Arial"/>
      <family val="2"/>
    </font>
    <font>
      <i/>
      <sz val="10"/>
      <color theme="1"/>
      <name val="Arial"/>
      <family val="2"/>
    </font>
    <font>
      <sz val="10"/>
      <color rgb="FFCCFFCC"/>
      <name val="Arial"/>
      <family val="2"/>
    </font>
    <font>
      <b/>
      <sz val="12"/>
      <color rgb="FF000000"/>
      <name val="Arial"/>
      <family val="2"/>
    </font>
    <font>
      <b/>
      <i/>
      <sz val="12"/>
      <color rgb="FF000000"/>
      <name val="Arial"/>
      <family val="2"/>
    </font>
    <font>
      <b/>
      <sz val="10"/>
      <color rgb="FF000000"/>
      <name val="Arial"/>
      <family val="2"/>
    </font>
    <font>
      <b/>
      <sz val="12"/>
      <color theme="1"/>
      <name val="Arial"/>
      <family val="2"/>
    </font>
    <font>
      <sz val="10"/>
      <color theme="1"/>
      <name val="Arial2"/>
      <family val="0"/>
    </font>
  </fonts>
  <fills count="104">
    <fill>
      <patternFill/>
    </fill>
    <fill>
      <patternFill patternType="gray125"/>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rgb="FF00FF00"/>
        <bgColor indexed="64"/>
      </patternFill>
    </fill>
    <fill>
      <patternFill patternType="solid">
        <fgColor indexed="10"/>
        <bgColor indexed="64"/>
      </patternFill>
    </fill>
    <fill>
      <patternFill patternType="solid">
        <fgColor rgb="FFFF0000"/>
        <bgColor indexed="64"/>
      </patternFill>
    </fill>
    <fill>
      <patternFill patternType="solid">
        <fgColor indexed="47"/>
        <bgColor indexed="64"/>
      </patternFill>
    </fill>
    <fill>
      <patternFill patternType="solid">
        <fgColor rgb="FFFFCC99"/>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0C0C0"/>
        <bgColor indexed="64"/>
      </patternFill>
    </fill>
    <fill>
      <patternFill patternType="mediumGray">
        <fgColor indexed="41"/>
        <bgColor indexed="14"/>
      </patternFill>
    </fill>
    <fill>
      <patternFill patternType="solid">
        <fgColor rgb="FFE57FFF"/>
        <bgColor indexed="64"/>
      </patternFill>
    </fill>
    <fill>
      <patternFill patternType="mediumGray">
        <fgColor indexed="44"/>
        <bgColor indexed="45"/>
      </patternFill>
    </fill>
    <fill>
      <patternFill patternType="solid">
        <fgColor rgb="FFCCB2E5"/>
        <bgColor indexed="64"/>
      </patternFill>
    </fill>
    <fill>
      <patternFill patternType="mediumGray">
        <fgColor indexed="9"/>
        <bgColor indexed="45"/>
      </patternFill>
    </fill>
    <fill>
      <patternFill patternType="solid">
        <fgColor rgb="FFFFCCE5"/>
        <bgColor indexed="64"/>
      </patternFill>
    </fill>
    <fill>
      <patternFill patternType="solid">
        <fgColor rgb="FF333399"/>
        <bgColor indexed="64"/>
      </patternFill>
    </fill>
    <fill>
      <patternFill patternType="mediumGray">
        <fgColor indexed="9"/>
        <bgColor indexed="43"/>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mediumGray">
        <fgColor indexed="9"/>
        <bgColor indexed="17"/>
      </patternFill>
    </fill>
    <fill>
      <patternFill patternType="solid">
        <fgColor rgb="FF7FBF7F"/>
        <bgColor indexed="64"/>
      </patternFill>
    </fill>
    <fill>
      <patternFill patternType="solid">
        <fgColor indexed="17"/>
        <bgColor indexed="64"/>
      </patternFill>
    </fill>
    <fill>
      <patternFill patternType="solid">
        <fgColor rgb="FF008000"/>
        <bgColor indexed="64"/>
      </patternFill>
    </fill>
    <fill>
      <patternFill patternType="darkGray">
        <fgColor indexed="9"/>
        <bgColor indexed="42"/>
      </patternFill>
    </fill>
    <fill>
      <patternFill patternType="solid">
        <fgColor rgb="FFF2FFF2"/>
        <bgColor indexed="64"/>
      </patternFill>
    </fill>
    <fill>
      <patternFill patternType="darkGray">
        <fgColor indexed="9"/>
        <bgColor indexed="50"/>
      </patternFill>
    </fill>
    <fill>
      <patternFill patternType="solid">
        <fgColor rgb="FFE5F2BF"/>
        <bgColor indexed="64"/>
      </patternFill>
    </fill>
    <fill>
      <patternFill patternType="darkGray">
        <fgColor indexed="9"/>
        <bgColor indexed="11"/>
      </patternFill>
    </fill>
    <fill>
      <patternFill patternType="solid">
        <fgColor rgb="FFBFFFBF"/>
        <bgColor indexed="64"/>
      </patternFill>
    </fill>
    <fill>
      <patternFill patternType="darkGray">
        <fgColor indexed="50"/>
        <bgColor indexed="17"/>
      </patternFill>
    </fill>
    <fill>
      <patternFill patternType="solid">
        <fgColor rgb="FF72B900"/>
        <bgColor indexed="64"/>
      </patternFill>
    </fill>
    <fill>
      <patternFill patternType="mediumGray">
        <fgColor indexed="9"/>
        <bgColor indexed="50"/>
      </patternFill>
    </fill>
    <fill>
      <patternFill patternType="solid">
        <fgColor rgb="FFCCE57F"/>
        <bgColor indexed="64"/>
      </patternFill>
    </fill>
    <fill>
      <patternFill patternType="mediumGray">
        <fgColor indexed="9"/>
        <bgColor indexed="41"/>
      </patternFill>
    </fill>
    <fill>
      <patternFill patternType="solid">
        <fgColor rgb="FFE5FFFF"/>
        <bgColor indexed="64"/>
      </patternFill>
    </fill>
    <fill>
      <patternFill patternType="lightGray">
        <fgColor indexed="9"/>
        <bgColor indexed="29"/>
      </patternFill>
    </fill>
    <fill>
      <patternFill patternType="solid">
        <fgColor rgb="FFFF9F9F"/>
        <bgColor indexed="64"/>
      </patternFill>
    </fill>
    <fill>
      <patternFill patternType="mediumGray">
        <fgColor indexed="9"/>
        <bgColor indexed="29"/>
      </patternFill>
    </fill>
    <fill>
      <patternFill patternType="solid">
        <fgColor rgb="FFFFBFBF"/>
        <bgColor indexed="64"/>
      </patternFill>
    </fill>
    <fill>
      <patternFill patternType="lightGray">
        <fgColor indexed="9"/>
        <bgColor indexed="49"/>
      </patternFill>
    </fill>
    <fill>
      <patternFill patternType="solid">
        <fgColor rgb="FF66D8D8"/>
        <bgColor indexed="64"/>
      </patternFill>
    </fill>
    <fill>
      <patternFill patternType="mediumGray">
        <fgColor indexed="9"/>
        <bgColor indexed="49"/>
      </patternFill>
    </fill>
    <fill>
      <patternFill patternType="solid">
        <fgColor rgb="FF99E5E5"/>
        <bgColor indexed="64"/>
      </patternFill>
    </fill>
    <fill>
      <patternFill patternType="mediumGray">
        <fgColor indexed="9"/>
        <bgColor indexed="55"/>
      </patternFill>
    </fill>
    <fill>
      <patternFill patternType="solid">
        <fgColor rgb="FFCACACA"/>
        <bgColor indexed="64"/>
      </patternFill>
    </fill>
    <fill>
      <patternFill patternType="mediumGray">
        <fgColor indexed="9"/>
        <bgColor indexed="22"/>
      </patternFill>
    </fill>
    <fill>
      <patternFill patternType="solid">
        <fgColor rgb="FFDFDFDF"/>
        <bgColor indexed="64"/>
      </patternFill>
    </fill>
    <fill>
      <patternFill patternType="solid">
        <fgColor rgb="FFFF9900"/>
        <bgColor indexed="64"/>
      </patternFill>
    </fill>
    <fill>
      <patternFill patternType="mediumGray">
        <fgColor indexed="9"/>
        <bgColor indexed="52"/>
      </patternFill>
    </fill>
    <fill>
      <patternFill patternType="solid">
        <fgColor rgb="FFFFCC7F"/>
        <bgColor indexed="64"/>
      </patternFill>
    </fill>
    <fill>
      <patternFill patternType="solid">
        <fgColor rgb="FFFFCC00"/>
        <bgColor indexed="64"/>
      </patternFill>
    </fill>
    <fill>
      <patternFill patternType="mediumGray">
        <fgColor indexed="9"/>
        <bgColor indexed="51"/>
      </patternFill>
    </fill>
    <fill>
      <patternFill patternType="solid">
        <fgColor rgb="FFFFE57F"/>
        <bgColor indexed="64"/>
      </patternFill>
    </fill>
    <fill>
      <patternFill patternType="mediumGray">
        <fgColor indexed="9"/>
        <bgColor indexed="13"/>
      </patternFill>
    </fill>
    <fill>
      <patternFill patternType="solid">
        <fgColor rgb="FFFFFF7F"/>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
      <patternFill patternType="mediumGray">
        <fgColor indexed="9"/>
        <bgColor indexed="46"/>
      </patternFill>
    </fill>
    <fill>
      <patternFill patternType="solid">
        <fgColor rgb="FFE5CCFF"/>
        <bgColor indexed="64"/>
      </patternFill>
    </fill>
    <fill>
      <patternFill patternType="mediumGray">
        <fgColor indexed="9"/>
        <bgColor indexed="40"/>
      </patternFill>
    </fill>
    <fill>
      <patternFill patternType="solid">
        <fgColor rgb="FF7FE5FF"/>
        <bgColor indexed="64"/>
      </patternFill>
    </fill>
    <fill>
      <patternFill patternType="mediumGray">
        <fgColor indexed="9"/>
        <bgColor indexed="31"/>
      </patternFill>
    </fill>
    <fill>
      <patternFill patternType="solid">
        <fgColor rgb="FFE5E5FF"/>
        <bgColor indexed="64"/>
      </patternFill>
    </fill>
    <fill>
      <patternFill patternType="mediumGray">
        <fgColor indexed="9"/>
        <bgColor indexed="44"/>
      </patternFill>
    </fill>
    <fill>
      <patternFill patternType="solid">
        <fgColor rgb="FFCCE5FF"/>
        <bgColor indexed="64"/>
      </patternFill>
    </fill>
    <fill>
      <patternFill patternType="solid">
        <fgColor indexed="57"/>
        <bgColor indexed="64"/>
      </patternFill>
    </fill>
    <fill>
      <patternFill patternType="solid">
        <fgColor rgb="FF339966"/>
        <bgColor indexed="64"/>
      </patternFill>
    </fill>
    <fill>
      <patternFill patternType="solid">
        <fgColor rgb="FF33CCCC"/>
        <bgColor indexed="64"/>
      </patternFill>
    </fill>
    <fill>
      <patternFill patternType="mediumGray">
        <fgColor indexed="22"/>
        <bgColor indexed="31"/>
      </patternFill>
    </fill>
    <fill>
      <patternFill patternType="solid">
        <fgColor rgb="FFC6C6E0"/>
        <bgColor indexed="64"/>
      </patternFill>
    </fill>
    <fill>
      <patternFill patternType="mediumGray">
        <fgColor indexed="22"/>
        <bgColor indexed="44"/>
      </patternFill>
    </fill>
    <fill>
      <patternFill patternType="solid">
        <fgColor rgb="FFACC6E0"/>
        <bgColor indexed="64"/>
      </patternFill>
    </fill>
    <fill>
      <patternFill patternType="mediumGray">
        <fgColor indexed="15"/>
        <bgColor indexed="27"/>
      </patternFill>
    </fill>
    <fill>
      <patternFill patternType="solid">
        <fgColor rgb="FF66FFFF"/>
        <bgColor indexed="64"/>
      </patternFill>
    </fill>
    <fill>
      <patternFill patternType="solid">
        <fgColor indexed="42"/>
        <bgColor indexed="64"/>
      </patternFill>
    </fill>
    <fill>
      <patternFill patternType="mediumGray">
        <fgColor indexed="42"/>
        <bgColor indexed="42"/>
      </patternFill>
    </fill>
    <fill>
      <patternFill patternType="solid">
        <fgColor rgb="FFCCFFFF"/>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4999699890613556"/>
        <bgColor indexed="64"/>
      </patternFill>
    </fill>
  </fills>
  <borders count="10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medium">
        <color indexed="23"/>
      </left>
      <right style="medium">
        <color indexed="23"/>
      </right>
      <top style="medium">
        <color indexed="23"/>
      </top>
      <bottom style="thin">
        <color indexed="23"/>
      </bottom>
    </border>
    <border>
      <left style="medium">
        <color rgb="FF808080"/>
      </left>
      <right style="medium">
        <color rgb="FF808080"/>
      </right>
      <top style="medium">
        <color rgb="FF808080"/>
      </top>
      <bottom style="thin">
        <color rgb="FF808080"/>
      </bottom>
    </border>
    <border>
      <left style="mediumDashed">
        <color indexed="29"/>
      </left>
      <right style="mediumDashed">
        <color indexed="29"/>
      </right>
      <top style="mediumDashed">
        <color indexed="29"/>
      </top>
      <bottom style="mediumDashed">
        <color indexed="29"/>
      </bottom>
    </border>
    <border>
      <left style="medium">
        <color rgb="FFFF8080"/>
      </left>
      <right style="medium">
        <color rgb="FFFF8080"/>
      </right>
      <top style="medium">
        <color rgb="FFFF8080"/>
      </top>
      <bottom style="medium">
        <color rgb="FFFF8080"/>
      </bottom>
    </border>
    <border diagonalUp="1" diagonalDown="1">
      <left style="mediumDashed"/>
      <right style="mediumDashed"/>
      <top style="mediumDashed"/>
      <bottom style="mediumDashed"/>
      <diagonal style="thick">
        <color indexed="29"/>
      </diagonal>
    </border>
    <border diagonalUp="1" diagonalDown="1">
      <left style="medium">
        <color rgb="FF000000"/>
      </left>
      <right style="medium">
        <color rgb="FF000000"/>
      </right>
      <top style="medium">
        <color rgb="FF000000"/>
      </top>
      <bottom style="medium">
        <color rgb="FF000000"/>
      </bottom>
      <diagonal style="thick">
        <color rgb="FFFF8080"/>
      </diagonal>
    </border>
    <border diagonalUp="1" diagonalDown="1">
      <left style="mediumDashed"/>
      <right style="mediumDashed"/>
      <top style="mediumDashed"/>
      <bottom style="mediumDashed"/>
      <diagonal style="thick">
        <color indexed="57"/>
      </diagonal>
    </border>
    <border diagonalUp="1" diagonalDown="1">
      <left style="medium">
        <color rgb="FF000000"/>
      </left>
      <right style="medium">
        <color rgb="FF000000"/>
      </right>
      <top style="medium">
        <color rgb="FF000000"/>
      </top>
      <bottom style="medium">
        <color rgb="FF000000"/>
      </bottom>
      <diagonal style="thick">
        <color rgb="FF339966"/>
      </diagonal>
    </border>
    <border>
      <left style="mediumDashed">
        <color indexed="57"/>
      </left>
      <right style="mediumDashed">
        <color indexed="57"/>
      </right>
      <top style="mediumDashed">
        <color indexed="57"/>
      </top>
      <bottom style="mediumDashed">
        <color indexed="57"/>
      </bottom>
    </border>
    <border>
      <left style="medium">
        <color rgb="FF339966"/>
      </left>
      <right style="medium">
        <color rgb="FF339966"/>
      </right>
      <top style="medium">
        <color rgb="FF339966"/>
      </top>
      <bottom style="medium">
        <color rgb="FF339966"/>
      </bottom>
    </border>
    <border>
      <left style="double">
        <color indexed="41"/>
      </left>
      <right style="double">
        <color indexed="41"/>
      </right>
      <top style="double">
        <color indexed="41"/>
      </top>
      <bottom style="double">
        <color indexed="41"/>
      </bottom>
    </border>
    <border>
      <left style="double">
        <color rgb="FFCCFFFF"/>
      </left>
      <right style="double">
        <color rgb="FFCCFFFF"/>
      </right>
      <top style="double">
        <color rgb="FFCCFFFF"/>
      </top>
      <bottom style="double">
        <color rgb="FFCCFFFF"/>
      </bottom>
    </border>
    <border>
      <left style="thin"/>
      <right style="dotted"/>
      <top style="thin"/>
      <bottom style="thin"/>
    </border>
    <border>
      <left style="thin">
        <color rgb="FF000000"/>
      </left>
      <right style="thin">
        <color rgb="FF000000"/>
      </right>
      <top style="thin">
        <color rgb="FF000000"/>
      </top>
      <bottom style="thin">
        <color rgb="FF000000"/>
      </bottom>
    </border>
    <border>
      <left/>
      <right style="double"/>
      <top style="thin"/>
      <bottom style="thin"/>
    </border>
    <border>
      <left/>
      <right style="double">
        <color rgb="FF000000"/>
      </right>
      <top style="thin">
        <color rgb="FF000000"/>
      </top>
      <bottom style="thin">
        <color rgb="FF000000"/>
      </bottom>
    </border>
    <border diagonalUp="1" diagonalDown="1">
      <left style="double"/>
      <right style="double"/>
      <top style="double"/>
      <bottom style="double"/>
      <diagonal style="thick"/>
    </border>
    <border diagonalUp="1" diagonalDown="1">
      <left style="double">
        <color rgb="FF000000"/>
      </left>
      <right style="double">
        <color rgb="FF000000"/>
      </right>
      <top style="double">
        <color rgb="FF000000"/>
      </top>
      <bottom style="double">
        <color rgb="FF000000"/>
      </bottom>
      <diagonal style="thick">
        <color rgb="FF000000"/>
      </diagonal>
    </border>
    <border>
      <left style="double"/>
      <right style="double"/>
      <top style="double"/>
      <bottom style="double"/>
    </border>
    <border>
      <left style="double">
        <color rgb="FF000000"/>
      </left>
      <right style="double">
        <color rgb="FF000000"/>
      </right>
      <top style="double">
        <color rgb="FF000000"/>
      </top>
      <bottom style="double">
        <color rgb="FF000000"/>
      </bottom>
    </border>
    <border diagonalUp="1" diagonalDown="1">
      <left style="mediumDashDot"/>
      <right style="mediumDashDot"/>
      <top style="mediumDashDot"/>
      <bottom style="mediumDashDot"/>
      <diagonal style="thick"/>
    </border>
    <border diagonalUp="1" diagonalDown="1">
      <left style="medium">
        <color rgb="FF000000"/>
      </left>
      <right style="medium">
        <color rgb="FF000000"/>
      </right>
      <top style="medium">
        <color rgb="FF000000"/>
      </top>
      <bottom style="medium">
        <color rgb="FF000000"/>
      </bottom>
      <diagonal style="thick">
        <color rgb="FF000000"/>
      </diagonal>
    </border>
    <border>
      <left style="mediumDashDot"/>
      <right style="mediumDashDot"/>
      <top style="mediumDashDot"/>
      <bottom style="mediumDashDot"/>
    </border>
    <border>
      <left style="medium">
        <color rgb="FF000000"/>
      </left>
      <right style="medium">
        <color rgb="FF000000"/>
      </right>
      <top style="medium">
        <color rgb="FF000000"/>
      </top>
      <bottom style="medium">
        <color rgb="FF000000"/>
      </bottom>
    </border>
    <border>
      <left style="double"/>
      <right/>
      <top style="double"/>
      <bottom style="double"/>
    </border>
    <border>
      <left style="double">
        <color rgb="FF000000"/>
      </left>
      <right/>
      <top style="double">
        <color rgb="FF000000"/>
      </top>
      <bottom style="double">
        <color rgb="FF000000"/>
      </bottom>
    </border>
    <border>
      <left/>
      <right style="double"/>
      <top style="double"/>
      <bottom style="double"/>
    </border>
    <border>
      <left/>
      <right style="double">
        <color rgb="FF000000"/>
      </right>
      <top style="double">
        <color rgb="FF000000"/>
      </top>
      <bottom style="double">
        <color rgb="FF000000"/>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ck">
        <color indexed="10"/>
      </left>
      <right style="thick">
        <color indexed="10"/>
      </right>
      <top style="thin">
        <color indexed="10"/>
      </top>
      <bottom style="thin">
        <color indexed="10"/>
      </bottom>
    </border>
    <border>
      <left style="thick">
        <color rgb="FFFF0000"/>
      </left>
      <right style="thick">
        <color rgb="FFFF0000"/>
      </right>
      <top style="thin">
        <color rgb="FFFF0000"/>
      </top>
      <bottom style="thin">
        <color rgb="FFFF0000"/>
      </bottom>
    </border>
    <border>
      <left style="thin">
        <color indexed="24"/>
      </left>
      <right style="thin">
        <color indexed="24"/>
      </right>
      <top style="thin">
        <color indexed="24"/>
      </top>
      <bottom style="thin">
        <color indexed="24"/>
      </bottom>
    </border>
    <border>
      <left style="thin">
        <color rgb="FF9999FF"/>
      </left>
      <right style="thin">
        <color rgb="FF9999FF"/>
      </right>
      <top style="thin">
        <color rgb="FF9999FF"/>
      </top>
      <bottom style="thin">
        <color rgb="FF9999FF"/>
      </bottom>
    </border>
    <border>
      <left style="thin"/>
      <right style="thin"/>
      <top style="thin"/>
      <bottom/>
    </border>
    <border diagonalUp="1" diagonalDown="1">
      <left/>
      <right style="dashDot"/>
      <top style="dashDot"/>
      <bottom style="dashDot"/>
      <diagonal style="thick"/>
    </border>
    <border diagonalUp="1" diagonalDown="1">
      <left/>
      <right style="thin">
        <color rgb="FF000000"/>
      </right>
      <top style="thin">
        <color rgb="FF000000"/>
      </top>
      <bottom style="thin">
        <color rgb="FF000000"/>
      </bottom>
      <diagonal style="thick">
        <color rgb="FF000000"/>
      </diagonal>
    </border>
    <border>
      <left style="dashDot"/>
      <right/>
      <top style="dashDot"/>
      <bottom style="dashDot"/>
    </border>
    <border>
      <left style="thin">
        <color rgb="FF000000"/>
      </left>
      <right/>
      <top style="thin">
        <color rgb="FF000000"/>
      </top>
      <bottom style="thin">
        <color rgb="FF000000"/>
      </bottom>
    </border>
    <border diagonalUp="1" diagonalDown="1">
      <left style="dashed"/>
      <right style="dashed"/>
      <top/>
      <bottom/>
      <diagonal style="thick"/>
    </border>
    <border diagonalUp="1" diagonalDown="1">
      <left style="thin">
        <color rgb="FF000000"/>
      </left>
      <right style="thin">
        <color rgb="FF000000"/>
      </right>
      <top/>
      <bottom/>
      <diagonal style="thick">
        <color rgb="FF000000"/>
      </diagonal>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n"/>
    </border>
    <border>
      <left/>
      <right/>
      <top style="thin"/>
      <bottom/>
    </border>
    <border>
      <left/>
      <right/>
      <top style="thin"/>
      <bottom style="thin"/>
    </border>
    <border>
      <left style="medium"/>
      <right style="medium"/>
      <top/>
      <bottom style="thin"/>
    </border>
    <border>
      <left style="medium"/>
      <right/>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left style="thin"/>
      <right style="thin"/>
      <top/>
      <bottom/>
    </border>
    <border>
      <left style="thin"/>
      <right style="thin"/>
      <top/>
      <bottom style="thin"/>
    </border>
    <border>
      <left style="thin"/>
      <right/>
      <top style="thin"/>
      <bottom style="thin"/>
    </border>
    <border>
      <left style="thin"/>
      <right style="thin"/>
      <top style="medium"/>
      <bottom style="thin"/>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top style="medium"/>
      <bottom style="thin"/>
    </border>
    <border>
      <left style="thin"/>
      <right/>
      <top style="medium"/>
      <bottom style="medium"/>
    </border>
    <border>
      <left style="thin"/>
      <right/>
      <top/>
      <bottom/>
    </border>
    <border>
      <left style="medium"/>
      <right style="thin"/>
      <top style="thin"/>
      <bottom style="medium"/>
    </border>
    <border>
      <left style="thin"/>
      <right style="thin"/>
      <top style="thin"/>
      <bottom style="medium"/>
    </border>
    <border>
      <left/>
      <right style="thin"/>
      <top style="thin"/>
      <bottom style="thin"/>
    </border>
    <border>
      <left style="medium"/>
      <right/>
      <top style="medium"/>
      <bottom style="medium"/>
    </border>
    <border>
      <left style="thin"/>
      <right/>
      <top style="thin"/>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left style="medium"/>
      <right style="medium"/>
      <top/>
      <bottom/>
    </border>
    <border>
      <left/>
      <right/>
      <top style="medium"/>
      <bottom style="medium"/>
    </border>
    <border>
      <left/>
      <right style="medium"/>
      <top style="medium"/>
      <bottom style="medium"/>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medium"/>
      <top style="medium"/>
      <bottom/>
    </border>
    <border>
      <left style="medium"/>
      <right style="medium"/>
      <top/>
      <bottom style="medium"/>
    </border>
    <border>
      <left>
        <color indexed="63"/>
      </left>
      <right style="medium"/>
      <top style="medium"/>
      <bottom/>
    </border>
    <border>
      <left>
        <color indexed="63"/>
      </left>
      <right style="medium"/>
      <top/>
      <bottom/>
    </border>
    <border>
      <left>
        <color indexed="63"/>
      </left>
      <right style="medium"/>
      <top/>
      <bottom style="medium"/>
    </border>
    <border>
      <left style="medium"/>
      <right style="medium"/>
      <top style="medium"/>
      <bottom style="medium"/>
    </border>
    <border>
      <left style="medium"/>
      <right>
        <color indexed="63"/>
      </right>
      <top/>
      <bottom style="thin"/>
    </border>
    <border>
      <left>
        <color indexed="63"/>
      </left>
      <right style="medium"/>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3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0" fillId="2" borderId="0" applyNumberFormat="0" applyFont="0" applyBorder="0" applyAlignment="0" applyProtection="0"/>
    <xf numFmtId="184" fontId="90" fillId="3" borderId="0">
      <alignment/>
      <protection/>
    </xf>
    <xf numFmtId="0" fontId="0" fillId="4" borderId="0" applyNumberFormat="0" applyFont="0" applyBorder="0" applyAlignment="0" applyProtection="0"/>
    <xf numFmtId="0" fontId="0" fillId="4" borderId="0" applyNumberFormat="0" applyFont="0" applyBorder="0" applyAlignment="0" applyProtection="0"/>
    <xf numFmtId="184" fontId="90" fillId="5" borderId="0">
      <alignment/>
      <protection/>
    </xf>
    <xf numFmtId="0" fontId="0" fillId="6" borderId="0" applyNumberFormat="0" applyFont="0" applyBorder="0" applyAlignment="0" applyProtection="0"/>
    <xf numFmtId="0" fontId="0" fillId="6" borderId="0" applyNumberFormat="0" applyFont="0" applyBorder="0" applyAlignment="0" applyProtection="0"/>
    <xf numFmtId="184" fontId="90" fillId="7" borderId="0">
      <alignment/>
      <protection/>
    </xf>
    <xf numFmtId="0" fontId="0" fillId="8" borderId="0" applyNumberFormat="0" applyFont="0" applyBorder="0" applyAlignment="0" applyProtection="0"/>
    <xf numFmtId="0" fontId="0" fillId="8" borderId="0" applyNumberFormat="0" applyFont="0" applyBorder="0" applyAlignment="0" applyProtection="0"/>
    <xf numFmtId="184" fontId="90" fillId="9" borderId="0">
      <alignment/>
      <protection/>
    </xf>
    <xf numFmtId="0" fontId="1" fillId="10"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0" fillId="0" borderId="0" applyNumberFormat="0" applyFill="0" applyBorder="0" applyAlignment="0" applyProtection="0"/>
    <xf numFmtId="184" fontId="91" fillId="0" borderId="0">
      <alignment/>
      <protection/>
    </xf>
    <xf numFmtId="0" fontId="13" fillId="0" borderId="0" applyNumberFormat="0" applyFill="0" applyBorder="0" applyAlignment="0" applyProtection="0"/>
    <xf numFmtId="0" fontId="14" fillId="24" borderId="1" applyNumberFormat="0" applyAlignment="0" applyProtection="0"/>
    <xf numFmtId="0" fontId="15" fillId="0" borderId="2" applyNumberFormat="0" applyFill="0" applyAlignment="0" applyProtection="0"/>
    <xf numFmtId="0" fontId="16" fillId="24" borderId="3">
      <alignment horizontal="center" vertical="center"/>
      <protection/>
    </xf>
    <xf numFmtId="184" fontId="92" fillId="25" borderId="4">
      <alignment horizontal="center" vertical="center"/>
      <protection/>
    </xf>
    <xf numFmtId="49" fontId="17" fillId="26" borderId="5">
      <alignment horizontal="center" vertical="center" wrapText="1"/>
      <protection/>
    </xf>
    <xf numFmtId="49" fontId="93" fillId="27" borderId="6">
      <alignment horizontal="center" vertical="center" wrapText="1"/>
      <protection/>
    </xf>
    <xf numFmtId="49" fontId="17" fillId="28" borderId="7">
      <alignment horizontal="center" vertical="center" wrapText="1"/>
      <protection/>
    </xf>
    <xf numFmtId="49" fontId="93" fillId="29" borderId="8">
      <alignment horizontal="center" vertical="center" wrapText="1"/>
      <protection/>
    </xf>
    <xf numFmtId="49" fontId="17" fillId="30" borderId="7">
      <alignment horizontal="center" vertical="center" wrapText="1"/>
      <protection/>
    </xf>
    <xf numFmtId="49" fontId="93" fillId="31" borderId="8">
      <alignment horizontal="center" vertical="center" wrapText="1"/>
      <protection/>
    </xf>
    <xf numFmtId="49" fontId="17" fillId="30" borderId="9">
      <alignment horizontal="center" vertical="center" wrapText="1"/>
      <protection/>
    </xf>
    <xf numFmtId="49" fontId="93" fillId="31" borderId="10">
      <alignment horizontal="center" vertical="center" wrapText="1"/>
      <protection/>
    </xf>
    <xf numFmtId="49" fontId="17" fillId="28" borderId="9">
      <alignment horizontal="center" vertical="center" wrapText="1"/>
      <protection/>
    </xf>
    <xf numFmtId="49" fontId="93" fillId="29" borderId="10">
      <alignment horizontal="center" vertical="center" wrapText="1"/>
      <protection/>
    </xf>
    <xf numFmtId="49" fontId="17" fillId="26" borderId="11">
      <alignment horizontal="center" vertical="center" wrapText="1"/>
      <protection/>
    </xf>
    <xf numFmtId="49" fontId="93" fillId="27" borderId="12">
      <alignment horizontal="center" vertical="center" wrapText="1"/>
      <protection/>
    </xf>
    <xf numFmtId="0" fontId="18" fillId="21" borderId="13">
      <alignment horizontal="left" vertical="center"/>
      <protection/>
    </xf>
    <xf numFmtId="184" fontId="94" fillId="32" borderId="14">
      <alignment horizontal="left" vertical="center"/>
      <protection/>
    </xf>
    <xf numFmtId="0" fontId="19" fillId="33" borderId="15">
      <alignment horizontal="center" vertical="center"/>
      <protection/>
    </xf>
    <xf numFmtId="184" fontId="95" fillId="34" borderId="16">
      <alignment horizontal="center" vertical="center"/>
      <protection/>
    </xf>
    <xf numFmtId="0" fontId="20" fillId="35" borderId="17">
      <alignment horizontal="left" vertical="top" wrapText="1"/>
      <protection/>
    </xf>
    <xf numFmtId="184" fontId="96" fillId="36" borderId="18">
      <alignment horizontal="left" vertical="top" wrapText="1"/>
      <protection/>
    </xf>
    <xf numFmtId="49" fontId="17" fillId="37" borderId="19">
      <alignment vertical="center" wrapText="1"/>
      <protection/>
    </xf>
    <xf numFmtId="49" fontId="93" fillId="38" borderId="20">
      <alignment vertical="center" wrapText="1"/>
      <protection/>
    </xf>
    <xf numFmtId="49" fontId="17" fillId="39" borderId="19">
      <alignment wrapText="1"/>
      <protection/>
    </xf>
    <xf numFmtId="49" fontId="93" fillId="40" borderId="20">
      <alignment wrapText="1"/>
      <protection/>
    </xf>
    <xf numFmtId="49" fontId="17" fillId="41" borderId="21">
      <alignment wrapText="1"/>
      <protection/>
    </xf>
    <xf numFmtId="49" fontId="93" fillId="42" borderId="22">
      <alignment wrapText="1"/>
      <protection/>
    </xf>
    <xf numFmtId="49" fontId="17" fillId="43" borderId="19">
      <alignment vertical="center" wrapText="1"/>
      <protection/>
    </xf>
    <xf numFmtId="49" fontId="93" fillId="44" borderId="20">
      <alignment vertical="center" wrapText="1"/>
      <protection/>
    </xf>
    <xf numFmtId="49" fontId="17" fillId="45" borderId="19">
      <alignment wrapText="1"/>
      <protection/>
    </xf>
    <xf numFmtId="49" fontId="93" fillId="46" borderId="20">
      <alignment wrapText="1"/>
      <protection/>
    </xf>
    <xf numFmtId="49" fontId="17" fillId="47" borderId="19">
      <alignment vertical="center" wrapText="1"/>
      <protection/>
    </xf>
    <xf numFmtId="49" fontId="93" fillId="48" borderId="20">
      <alignment vertical="center" wrapText="1"/>
      <protection/>
    </xf>
    <xf numFmtId="49" fontId="17" fillId="49" borderId="19">
      <alignment vertical="center" wrapText="1"/>
      <protection/>
    </xf>
    <xf numFmtId="49" fontId="93" fillId="50" borderId="20">
      <alignment vertical="center" wrapText="1"/>
      <protection/>
    </xf>
    <xf numFmtId="49" fontId="17" fillId="51" borderId="23">
      <alignment vertical="center" wrapText="1"/>
      <protection/>
    </xf>
    <xf numFmtId="49" fontId="93" fillId="52" borderId="24">
      <alignment vertical="center" wrapText="1"/>
      <protection/>
    </xf>
    <xf numFmtId="49" fontId="21" fillId="53" borderId="25">
      <alignment vertical="center" wrapText="1" shrinkToFit="1"/>
      <protection/>
    </xf>
    <xf numFmtId="49" fontId="97" fillId="54" borderId="26">
      <alignment vertical="center" wrapText="1" shrinkToFit="1"/>
      <protection/>
    </xf>
    <xf numFmtId="49" fontId="22" fillId="53" borderId="25">
      <alignment vertical="center" wrapText="1"/>
      <protection/>
    </xf>
    <xf numFmtId="49" fontId="98" fillId="54" borderId="26">
      <alignment vertical="center" wrapText="1"/>
      <protection/>
    </xf>
    <xf numFmtId="49" fontId="17" fillId="55" borderId="25">
      <alignment vertical="center" wrapText="1"/>
      <protection/>
    </xf>
    <xf numFmtId="49" fontId="93" fillId="56" borderId="26">
      <alignment vertical="center" wrapText="1"/>
      <protection/>
    </xf>
    <xf numFmtId="49" fontId="22" fillId="57" borderId="25">
      <alignment vertical="center" wrapText="1" shrinkToFit="1"/>
      <protection/>
    </xf>
    <xf numFmtId="49" fontId="98" fillId="58" borderId="26">
      <alignment vertical="center" wrapText="1" shrinkToFit="1"/>
      <protection/>
    </xf>
    <xf numFmtId="49" fontId="17" fillId="59" borderId="25">
      <alignment vertical="center" wrapText="1"/>
      <protection/>
    </xf>
    <xf numFmtId="49" fontId="93" fillId="60" borderId="26">
      <alignment vertical="center" wrapText="1"/>
      <protection/>
    </xf>
    <xf numFmtId="49" fontId="23" fillId="61" borderId="27">
      <alignment vertical="center" wrapText="1"/>
      <protection/>
    </xf>
    <xf numFmtId="49" fontId="99" fillId="62" borderId="28">
      <alignment vertical="center" wrapText="1"/>
      <protection/>
    </xf>
    <xf numFmtId="0" fontId="24" fillId="63" borderId="29">
      <alignment horizontal="left" vertical="center" wrapText="1"/>
      <protection/>
    </xf>
    <xf numFmtId="184" fontId="100" fillId="64" borderId="30">
      <alignment horizontal="left" vertical="center" wrapText="1"/>
      <protection/>
    </xf>
    <xf numFmtId="49" fontId="17" fillId="20" borderId="31">
      <alignment vertical="center" wrapText="1"/>
      <protection/>
    </xf>
    <xf numFmtId="49" fontId="93" fillId="65" borderId="16">
      <alignment vertical="center" wrapText="1"/>
      <protection/>
    </xf>
    <xf numFmtId="49" fontId="17" fillId="66" borderId="31">
      <alignment vertical="center" wrapText="1"/>
      <protection/>
    </xf>
    <xf numFmtId="49" fontId="93" fillId="67" borderId="16">
      <alignment vertical="center" wrapText="1"/>
      <protection/>
    </xf>
    <xf numFmtId="49" fontId="17" fillId="16" borderId="31">
      <alignment vertical="center" wrapText="1"/>
      <protection/>
    </xf>
    <xf numFmtId="49" fontId="93" fillId="68" borderId="16">
      <alignment vertical="center" wrapText="1"/>
      <protection/>
    </xf>
    <xf numFmtId="49" fontId="17" fillId="69" borderId="31">
      <alignment vertical="center" wrapText="1"/>
      <protection/>
    </xf>
    <xf numFmtId="49" fontId="93" fillId="70" borderId="16">
      <alignment vertical="center" wrapText="1"/>
      <protection/>
    </xf>
    <xf numFmtId="49" fontId="17" fillId="71" borderId="31">
      <alignment vertical="center" wrapText="1"/>
      <protection/>
    </xf>
    <xf numFmtId="49" fontId="93" fillId="72" borderId="16">
      <alignment vertical="center" wrapText="1"/>
      <protection/>
    </xf>
    <xf numFmtId="0" fontId="0" fillId="73" borderId="32" applyNumberFormat="0" applyFont="0" applyAlignment="0" applyProtection="0"/>
    <xf numFmtId="0" fontId="25" fillId="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185" fontId="90" fillId="0" borderId="0">
      <alignment/>
      <protection/>
    </xf>
    <xf numFmtId="186" fontId="90" fillId="0" borderId="0">
      <alignment/>
      <protection/>
    </xf>
    <xf numFmtId="184" fontId="101" fillId="0" borderId="0">
      <alignment/>
      <protection/>
    </xf>
    <xf numFmtId="184" fontId="90" fillId="0" borderId="0">
      <alignment/>
      <protection/>
    </xf>
    <xf numFmtId="0" fontId="102" fillId="0" borderId="0">
      <alignment horizontal="center"/>
      <protection/>
    </xf>
    <xf numFmtId="0" fontId="102" fillId="0" borderId="0">
      <alignment horizontal="center" textRotation="90"/>
      <protection/>
    </xf>
    <xf numFmtId="0" fontId="26" fillId="11" borderId="0" applyNumberFormat="0" applyBorder="0" applyAlignment="0" applyProtection="0"/>
    <xf numFmtId="0" fontId="4"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103" fillId="0" borderId="0" applyNumberFormat="0" applyFill="0" applyBorder="0" applyAlignment="0" applyProtection="0"/>
    <xf numFmtId="0" fontId="6" fillId="74" borderId="0" applyNumberFormat="0" applyBorder="0">
      <alignment horizontal="right"/>
      <protection locked="0"/>
    </xf>
    <xf numFmtId="184" fontId="104" fillId="75" borderId="0">
      <alignment horizontal="right"/>
      <protection locked="0"/>
    </xf>
    <xf numFmtId="0" fontId="27" fillId="74" borderId="0" applyNumberFormat="0" applyBorder="0">
      <alignment horizontal="right"/>
      <protection locked="0"/>
    </xf>
    <xf numFmtId="184" fontId="105" fillId="75" borderId="0">
      <alignment horizontal="right"/>
      <protection locked="0"/>
    </xf>
    <xf numFmtId="0" fontId="28" fillId="74" borderId="0" applyNumberFormat="0" applyBorder="0">
      <alignment horizontal="right"/>
      <protection locked="0"/>
    </xf>
    <xf numFmtId="184" fontId="106" fillId="75" borderId="0">
      <alignment horizontal="right"/>
      <protection locked="0"/>
    </xf>
    <xf numFmtId="0" fontId="29" fillId="74" borderId="0" applyNumberFormat="0" applyBorder="0">
      <alignment horizontal="right"/>
      <protection locked="0"/>
    </xf>
    <xf numFmtId="184" fontId="107" fillId="75" borderId="0">
      <alignment horizontal="right"/>
      <protection locked="0"/>
    </xf>
    <xf numFmtId="43" fontId="0" fillId="0" borderId="0" applyFont="0" applyFill="0" applyBorder="0" applyAlignment="0" applyProtection="0"/>
    <xf numFmtId="41" fontId="0"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84" fontId="90" fillId="0" borderId="0">
      <alignment/>
      <protection/>
    </xf>
    <xf numFmtId="0" fontId="108" fillId="0" borderId="0">
      <alignment/>
      <protection/>
    </xf>
    <xf numFmtId="0" fontId="108" fillId="0" borderId="0">
      <alignment/>
      <protection/>
    </xf>
    <xf numFmtId="0" fontId="0" fillId="0" borderId="0">
      <alignment/>
      <protection/>
    </xf>
    <xf numFmtId="0" fontId="109" fillId="0" borderId="0">
      <alignment/>
      <protection/>
    </xf>
    <xf numFmtId="0" fontId="108" fillId="0" borderId="0">
      <alignment/>
      <protection/>
    </xf>
    <xf numFmtId="0" fontId="6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10" fillId="0" borderId="0">
      <alignment/>
      <protection/>
    </xf>
    <xf numFmtId="187" fontId="110" fillId="0" borderId="0">
      <alignment/>
      <protection/>
    </xf>
    <xf numFmtId="0" fontId="31" fillId="2" borderId="0" applyNumberFormat="0" applyBorder="0" applyAlignment="0" applyProtection="0"/>
    <xf numFmtId="0" fontId="32" fillId="24" borderId="33" applyNumberFormat="0" applyAlignment="0" applyProtection="0"/>
    <xf numFmtId="0" fontId="33" fillId="0" borderId="0" applyNumberFormat="0" applyFill="0" applyBorder="0" applyAlignment="0" applyProtection="0"/>
    <xf numFmtId="184" fontId="111" fillId="0" borderId="0">
      <alignment/>
      <protection/>
    </xf>
    <xf numFmtId="168" fontId="34" fillId="76" borderId="34">
      <alignment vertical="center"/>
      <protection/>
    </xf>
    <xf numFmtId="168" fontId="112" fillId="77" borderId="35">
      <alignment vertical="center"/>
      <protection/>
    </xf>
    <xf numFmtId="4" fontId="34" fillId="76" borderId="34">
      <alignment vertical="center"/>
      <protection/>
    </xf>
    <xf numFmtId="188" fontId="112" fillId="77" borderId="35">
      <alignment vertical="center"/>
      <protection/>
    </xf>
    <xf numFmtId="173" fontId="34" fillId="76" borderId="34">
      <alignment vertical="center"/>
      <protection/>
    </xf>
    <xf numFmtId="173" fontId="112" fillId="77" borderId="35">
      <alignment vertical="center"/>
      <protection/>
    </xf>
    <xf numFmtId="174" fontId="34" fillId="76" borderId="34">
      <alignment vertical="center"/>
      <protection/>
    </xf>
    <xf numFmtId="174" fontId="112" fillId="77" borderId="35">
      <alignment vertical="center"/>
      <protection/>
    </xf>
    <xf numFmtId="3" fontId="34" fillId="76" borderId="34">
      <alignment vertical="center"/>
      <protection/>
    </xf>
    <xf numFmtId="183" fontId="112" fillId="77" borderId="35">
      <alignment vertical="center"/>
      <protection/>
    </xf>
    <xf numFmtId="180" fontId="35" fillId="76" borderId="34">
      <alignment vertical="center"/>
      <protection/>
    </xf>
    <xf numFmtId="189" fontId="113" fillId="77" borderId="35">
      <alignment vertical="center"/>
      <protection/>
    </xf>
    <xf numFmtId="178" fontId="35" fillId="76" borderId="34">
      <alignment vertical="center"/>
      <protection/>
    </xf>
    <xf numFmtId="190" fontId="113" fillId="77" borderId="35">
      <alignment vertical="center"/>
      <protection/>
    </xf>
    <xf numFmtId="177" fontId="35" fillId="76" borderId="34">
      <alignment vertical="center"/>
      <protection/>
    </xf>
    <xf numFmtId="191" fontId="113" fillId="77" borderId="35">
      <alignment vertical="center"/>
      <protection/>
    </xf>
    <xf numFmtId="179" fontId="36" fillId="76" borderId="34">
      <alignment vertical="center"/>
      <protection/>
    </xf>
    <xf numFmtId="192" fontId="114" fillId="77" borderId="35">
      <alignment vertical="center"/>
      <protection/>
    </xf>
    <xf numFmtId="175" fontId="36" fillId="76" borderId="34">
      <alignment vertical="center"/>
      <protection/>
    </xf>
    <xf numFmtId="193" fontId="114" fillId="77" borderId="35">
      <alignment vertical="center"/>
      <protection/>
    </xf>
    <xf numFmtId="176" fontId="36" fillId="76" borderId="34">
      <alignment vertical="center"/>
      <protection/>
    </xf>
    <xf numFmtId="194" fontId="114" fillId="77" borderId="35">
      <alignment vertical="center"/>
      <protection/>
    </xf>
    <xf numFmtId="165" fontId="37" fillId="76" borderId="34">
      <alignment vertical="center"/>
      <protection/>
    </xf>
    <xf numFmtId="165" fontId="115" fillId="77" borderId="35">
      <alignment vertical="center"/>
      <protection/>
    </xf>
    <xf numFmtId="10" fontId="37" fillId="76" borderId="34">
      <alignment vertical="center"/>
      <protection/>
    </xf>
    <xf numFmtId="195" fontId="115" fillId="77" borderId="35">
      <alignment vertical="center"/>
      <protection/>
    </xf>
    <xf numFmtId="9" fontId="37" fillId="76" borderId="34">
      <alignment vertical="center"/>
      <protection/>
    </xf>
    <xf numFmtId="196" fontId="115" fillId="77" borderId="35">
      <alignment vertical="center"/>
      <protection/>
    </xf>
    <xf numFmtId="0" fontId="38" fillId="76" borderId="34">
      <alignment vertical="center"/>
      <protection/>
    </xf>
    <xf numFmtId="184" fontId="116" fillId="77" borderId="35">
      <alignment vertical="center"/>
      <protection/>
    </xf>
    <xf numFmtId="0" fontId="39" fillId="76" borderId="34">
      <alignment horizontal="left" vertical="center"/>
      <protection/>
    </xf>
    <xf numFmtId="184" fontId="117" fillId="77" borderId="35">
      <alignment horizontal="left" vertical="center"/>
      <protection/>
    </xf>
    <xf numFmtId="168" fontId="40" fillId="78" borderId="34">
      <alignment vertical="center"/>
      <protection/>
    </xf>
    <xf numFmtId="168" fontId="118" fillId="79" borderId="35">
      <alignment vertical="center"/>
      <protection/>
    </xf>
    <xf numFmtId="4" fontId="40" fillId="78" borderId="34">
      <alignment vertical="center"/>
      <protection/>
    </xf>
    <xf numFmtId="188" fontId="118" fillId="79" borderId="35">
      <alignment vertical="center"/>
      <protection/>
    </xf>
    <xf numFmtId="173" fontId="40" fillId="78" borderId="34">
      <alignment vertical="center"/>
      <protection/>
    </xf>
    <xf numFmtId="173" fontId="118" fillId="79" borderId="35">
      <alignment vertical="center"/>
      <protection/>
    </xf>
    <xf numFmtId="174" fontId="40" fillId="78" borderId="34">
      <alignment vertical="center"/>
      <protection/>
    </xf>
    <xf numFmtId="174" fontId="118" fillId="79" borderId="35">
      <alignment vertical="center"/>
      <protection/>
    </xf>
    <xf numFmtId="3" fontId="40" fillId="78" borderId="34">
      <alignment vertical="center"/>
      <protection/>
    </xf>
    <xf numFmtId="183" fontId="118" fillId="79" borderId="35">
      <alignment vertical="center"/>
      <protection/>
    </xf>
    <xf numFmtId="180" fontId="41" fillId="78" borderId="34">
      <alignment vertical="center"/>
      <protection/>
    </xf>
    <xf numFmtId="189" fontId="119" fillId="79" borderId="35">
      <alignment vertical="center"/>
      <protection/>
    </xf>
    <xf numFmtId="178" fontId="41" fillId="78" borderId="34">
      <alignment vertical="center"/>
      <protection/>
    </xf>
    <xf numFmtId="190" fontId="119" fillId="79" borderId="35">
      <alignment vertical="center"/>
      <protection/>
    </xf>
    <xf numFmtId="177" fontId="41" fillId="78" borderId="34">
      <alignment vertical="center"/>
      <protection/>
    </xf>
    <xf numFmtId="191" fontId="119" fillId="79" borderId="35">
      <alignment vertical="center"/>
      <protection/>
    </xf>
    <xf numFmtId="179" fontId="42" fillId="78" borderId="34">
      <alignment vertical="center"/>
      <protection/>
    </xf>
    <xf numFmtId="192" fontId="120" fillId="79" borderId="35">
      <alignment vertical="center"/>
      <protection/>
    </xf>
    <xf numFmtId="175" fontId="42" fillId="78" borderId="34">
      <alignment vertical="center"/>
      <protection/>
    </xf>
    <xf numFmtId="193" fontId="120" fillId="79" borderId="35">
      <alignment vertical="center"/>
      <protection/>
    </xf>
    <xf numFmtId="176" fontId="42" fillId="78" borderId="34">
      <alignment vertical="center"/>
      <protection/>
    </xf>
    <xf numFmtId="194" fontId="120" fillId="79" borderId="35">
      <alignment vertical="center"/>
      <protection/>
    </xf>
    <xf numFmtId="165" fontId="43" fillId="78" borderId="34">
      <alignment vertical="center"/>
      <protection/>
    </xf>
    <xf numFmtId="165" fontId="121" fillId="79" borderId="35">
      <alignment vertical="center"/>
      <protection/>
    </xf>
    <xf numFmtId="10" fontId="43" fillId="78" borderId="34">
      <alignment vertical="center"/>
      <protection/>
    </xf>
    <xf numFmtId="195" fontId="121" fillId="79" borderId="35">
      <alignment vertical="center"/>
      <protection/>
    </xf>
    <xf numFmtId="9" fontId="43" fillId="78" borderId="34">
      <alignment vertical="center"/>
      <protection/>
    </xf>
    <xf numFmtId="196" fontId="121" fillId="79" borderId="35">
      <alignment vertical="center"/>
      <protection/>
    </xf>
    <xf numFmtId="0" fontId="44" fillId="78" borderId="34">
      <alignment vertical="center"/>
      <protection/>
    </xf>
    <xf numFmtId="184" fontId="122" fillId="79" borderId="35">
      <alignment vertical="center"/>
      <protection/>
    </xf>
    <xf numFmtId="0" fontId="45" fillId="78" borderId="34">
      <alignment horizontal="left" vertical="center"/>
      <protection/>
    </xf>
    <xf numFmtId="184" fontId="123" fillId="79" borderId="35">
      <alignment horizontal="left" vertical="center"/>
      <protection/>
    </xf>
    <xf numFmtId="168" fontId="34" fillId="80" borderId="36">
      <alignment vertical="center"/>
      <protection/>
    </xf>
    <xf numFmtId="168" fontId="112" fillId="81" borderId="37">
      <alignment vertical="center"/>
      <protection/>
    </xf>
    <xf numFmtId="4" fontId="34" fillId="80" borderId="36">
      <alignment vertical="center"/>
      <protection/>
    </xf>
    <xf numFmtId="188" fontId="112" fillId="81" borderId="37">
      <alignment vertical="center"/>
      <protection/>
    </xf>
    <xf numFmtId="173" fontId="34" fillId="80" borderId="36">
      <alignment vertical="center"/>
      <protection/>
    </xf>
    <xf numFmtId="173" fontId="112" fillId="81" borderId="37">
      <alignment vertical="center"/>
      <protection/>
    </xf>
    <xf numFmtId="174" fontId="34" fillId="80" borderId="36">
      <alignment vertical="center"/>
      <protection/>
    </xf>
    <xf numFmtId="174" fontId="112" fillId="81" borderId="37">
      <alignment vertical="center"/>
      <protection/>
    </xf>
    <xf numFmtId="3" fontId="34" fillId="80" borderId="36">
      <alignment vertical="center"/>
      <protection/>
    </xf>
    <xf numFmtId="183" fontId="112" fillId="81" borderId="37">
      <alignment vertical="center"/>
      <protection/>
    </xf>
    <xf numFmtId="180" fontId="35" fillId="80" borderId="36">
      <alignment vertical="center"/>
      <protection/>
    </xf>
    <xf numFmtId="189" fontId="113" fillId="81" borderId="37">
      <alignment vertical="center"/>
      <protection/>
    </xf>
    <xf numFmtId="178" fontId="35" fillId="80" borderId="36">
      <alignment vertical="center"/>
      <protection/>
    </xf>
    <xf numFmtId="190" fontId="113" fillId="81" borderId="37">
      <alignment vertical="center"/>
      <protection/>
    </xf>
    <xf numFmtId="177" fontId="35" fillId="80" borderId="36">
      <alignment vertical="center"/>
      <protection/>
    </xf>
    <xf numFmtId="191" fontId="113" fillId="81" borderId="37">
      <alignment vertical="center"/>
      <protection/>
    </xf>
    <xf numFmtId="179" fontId="36" fillId="80" borderId="36">
      <alignment vertical="center"/>
      <protection/>
    </xf>
    <xf numFmtId="192" fontId="114" fillId="81" borderId="37">
      <alignment vertical="center"/>
      <protection/>
    </xf>
    <xf numFmtId="175" fontId="36" fillId="80" borderId="36">
      <alignment vertical="center"/>
      <protection/>
    </xf>
    <xf numFmtId="193" fontId="114" fillId="81" borderId="37">
      <alignment vertical="center"/>
      <protection/>
    </xf>
    <xf numFmtId="176" fontId="36" fillId="80" borderId="36">
      <alignment vertical="center"/>
      <protection/>
    </xf>
    <xf numFmtId="194" fontId="114" fillId="81" borderId="37">
      <alignment vertical="center"/>
      <protection/>
    </xf>
    <xf numFmtId="165" fontId="37" fillId="80" borderId="36">
      <alignment vertical="center"/>
      <protection/>
    </xf>
    <xf numFmtId="165" fontId="115" fillId="81" borderId="37">
      <alignment vertical="center"/>
      <protection/>
    </xf>
    <xf numFmtId="10" fontId="37" fillId="80" borderId="36">
      <alignment vertical="center"/>
      <protection/>
    </xf>
    <xf numFmtId="195" fontId="115" fillId="81" borderId="37">
      <alignment vertical="center"/>
      <protection/>
    </xf>
    <xf numFmtId="9" fontId="37" fillId="80" borderId="36">
      <alignment vertical="center"/>
      <protection/>
    </xf>
    <xf numFmtId="196" fontId="115" fillId="81" borderId="37">
      <alignment vertical="center"/>
      <protection/>
    </xf>
    <xf numFmtId="0" fontId="38" fillId="80" borderId="36">
      <alignment vertical="center"/>
      <protection/>
    </xf>
    <xf numFmtId="184" fontId="116" fillId="81" borderId="37">
      <alignment vertical="center"/>
      <protection/>
    </xf>
    <xf numFmtId="0" fontId="39" fillId="80" borderId="36">
      <alignment horizontal="left" vertical="center"/>
      <protection/>
    </xf>
    <xf numFmtId="184" fontId="117" fillId="81" borderId="37">
      <alignment horizontal="left" vertical="center"/>
      <protection/>
    </xf>
    <xf numFmtId="168" fontId="40" fillId="82" borderId="36">
      <alignment vertical="center"/>
      <protection/>
    </xf>
    <xf numFmtId="168" fontId="118" fillId="83" borderId="37">
      <alignment vertical="center"/>
      <protection/>
    </xf>
    <xf numFmtId="4" fontId="40" fillId="82" borderId="36">
      <alignment vertical="center"/>
      <protection/>
    </xf>
    <xf numFmtId="188" fontId="118" fillId="83" borderId="37">
      <alignment vertical="center"/>
      <protection/>
    </xf>
    <xf numFmtId="173" fontId="40" fillId="82" borderId="36">
      <alignment vertical="center"/>
      <protection/>
    </xf>
    <xf numFmtId="173" fontId="118" fillId="83" borderId="37">
      <alignment vertical="center"/>
      <protection/>
    </xf>
    <xf numFmtId="174" fontId="40" fillId="82" borderId="36">
      <alignment vertical="center"/>
      <protection/>
    </xf>
    <xf numFmtId="174" fontId="118" fillId="83" borderId="37">
      <alignment vertical="center"/>
      <protection/>
    </xf>
    <xf numFmtId="3" fontId="40" fillId="82" borderId="36">
      <alignment vertical="center"/>
      <protection/>
    </xf>
    <xf numFmtId="183" fontId="118" fillId="83" borderId="37">
      <alignment vertical="center"/>
      <protection/>
    </xf>
    <xf numFmtId="180" fontId="41" fillId="82" borderId="36">
      <alignment vertical="center"/>
      <protection/>
    </xf>
    <xf numFmtId="189" fontId="119" fillId="83" borderId="37">
      <alignment vertical="center"/>
      <protection/>
    </xf>
    <xf numFmtId="178" fontId="41" fillId="82" borderId="36">
      <alignment vertical="center"/>
      <protection/>
    </xf>
    <xf numFmtId="190" fontId="119" fillId="83" borderId="37">
      <alignment vertical="center"/>
      <protection/>
    </xf>
    <xf numFmtId="177" fontId="41" fillId="82" borderId="36">
      <alignment vertical="center"/>
      <protection/>
    </xf>
    <xf numFmtId="191" fontId="119" fillId="83" borderId="37">
      <alignment vertical="center"/>
      <protection/>
    </xf>
    <xf numFmtId="179" fontId="42" fillId="82" borderId="36">
      <alignment vertical="center"/>
      <protection/>
    </xf>
    <xf numFmtId="192" fontId="120" fillId="83" borderId="37">
      <alignment vertical="center"/>
      <protection/>
    </xf>
    <xf numFmtId="175" fontId="42" fillId="82" borderId="36">
      <alignment vertical="center"/>
      <protection/>
    </xf>
    <xf numFmtId="193" fontId="120" fillId="83" borderId="37">
      <alignment vertical="center"/>
      <protection/>
    </xf>
    <xf numFmtId="176" fontId="42" fillId="82" borderId="36">
      <alignment vertical="center"/>
      <protection/>
    </xf>
    <xf numFmtId="194" fontId="120" fillId="83" borderId="37">
      <alignment vertical="center"/>
      <protection/>
    </xf>
    <xf numFmtId="165" fontId="43" fillId="82" borderId="36">
      <alignment vertical="center"/>
      <protection/>
    </xf>
    <xf numFmtId="165" fontId="121" fillId="83" borderId="37">
      <alignment vertical="center"/>
      <protection/>
    </xf>
    <xf numFmtId="10" fontId="43" fillId="82" borderId="36">
      <alignment vertical="center"/>
      <protection/>
    </xf>
    <xf numFmtId="195" fontId="121" fillId="83" borderId="37">
      <alignment vertical="center"/>
      <protection/>
    </xf>
    <xf numFmtId="9" fontId="43" fillId="82" borderId="36">
      <alignment vertical="center"/>
      <protection/>
    </xf>
    <xf numFmtId="196" fontId="121" fillId="83" borderId="37">
      <alignment vertical="center"/>
      <protection/>
    </xf>
    <xf numFmtId="0" fontId="44" fillId="82" borderId="36">
      <alignment vertical="center"/>
      <protection/>
    </xf>
    <xf numFmtId="184" fontId="122" fillId="83" borderId="37">
      <alignment vertical="center"/>
      <protection/>
    </xf>
    <xf numFmtId="0" fontId="45" fillId="82" borderId="36">
      <alignment horizontal="left" vertical="center"/>
      <protection/>
    </xf>
    <xf numFmtId="184" fontId="123" fillId="83" borderId="37">
      <alignment horizontal="left" vertical="center"/>
      <protection/>
    </xf>
    <xf numFmtId="0" fontId="0" fillId="84" borderId="38" applyBorder="0">
      <alignment horizontal="left" vertical="center"/>
      <protection/>
    </xf>
    <xf numFmtId="184" fontId="91" fillId="85" borderId="0">
      <alignment horizontal="left" vertical="center"/>
      <protection/>
    </xf>
    <xf numFmtId="49" fontId="0" fillId="55" borderId="31">
      <alignment vertical="center" wrapText="1"/>
      <protection/>
    </xf>
    <xf numFmtId="49" fontId="91" fillId="56" borderId="16">
      <alignment vertical="center" wrapText="1"/>
      <protection/>
    </xf>
    <xf numFmtId="0" fontId="0" fillId="19" borderId="31">
      <alignment horizontal="left" vertical="center" wrapText="1"/>
      <protection/>
    </xf>
    <xf numFmtId="184" fontId="91" fillId="86" borderId="16">
      <alignment horizontal="left" vertical="center" wrapText="1"/>
      <protection/>
    </xf>
    <xf numFmtId="0" fontId="2" fillId="19" borderId="31">
      <alignment horizontal="left" vertical="center" wrapText="1"/>
      <protection/>
    </xf>
    <xf numFmtId="184" fontId="124" fillId="86" borderId="16">
      <alignment horizontal="left" vertical="center" wrapText="1"/>
      <protection/>
    </xf>
    <xf numFmtId="0" fontId="0" fillId="87" borderId="31">
      <alignment horizontal="left" vertical="center" wrapText="1"/>
      <protection/>
    </xf>
    <xf numFmtId="184" fontId="91" fillId="88" borderId="16">
      <alignment horizontal="left" vertical="center" wrapText="1"/>
      <protection/>
    </xf>
    <xf numFmtId="0" fontId="46" fillId="89" borderId="31">
      <alignment horizontal="left" vertical="center" wrapText="1"/>
      <protection/>
    </xf>
    <xf numFmtId="184" fontId="125" fillId="90" borderId="16">
      <alignment horizontal="left" vertical="center" wrapText="1"/>
      <protection/>
    </xf>
    <xf numFmtId="49" fontId="47" fillId="91" borderId="39">
      <alignment vertical="center"/>
      <protection/>
    </xf>
    <xf numFmtId="49" fontId="126" fillId="92" borderId="40">
      <alignment vertical="center"/>
      <protection/>
    </xf>
    <xf numFmtId="0" fontId="3" fillId="91" borderId="41">
      <alignment horizontal="left" vertical="center" wrapText="1"/>
      <protection/>
    </xf>
    <xf numFmtId="184" fontId="127" fillId="92" borderId="42">
      <alignment horizontal="left" vertical="center" wrapText="1"/>
      <protection/>
    </xf>
    <xf numFmtId="49" fontId="0" fillId="63" borderId="43">
      <alignment vertical="center" wrapText="1"/>
      <protection/>
    </xf>
    <xf numFmtId="49" fontId="0" fillId="63" borderId="43">
      <alignment vertical="center" wrapText="1"/>
      <protection/>
    </xf>
    <xf numFmtId="49" fontId="90" fillId="64" borderId="44">
      <alignment vertical="center" wrapText="1"/>
      <protection/>
    </xf>
    <xf numFmtId="0" fontId="0" fillId="20" borderId="31">
      <alignment horizontal="left" vertical="center" wrapText="1"/>
      <protection/>
    </xf>
    <xf numFmtId="184" fontId="91" fillId="65" borderId="16">
      <alignment horizontal="left" vertical="center" wrapText="1"/>
      <protection/>
    </xf>
    <xf numFmtId="0" fontId="0" fillId="66" borderId="31">
      <alignment horizontal="left" vertical="center" wrapText="1"/>
      <protection/>
    </xf>
    <xf numFmtId="184" fontId="91" fillId="67" borderId="16">
      <alignment horizontal="left" vertical="center" wrapText="1"/>
      <protection/>
    </xf>
    <xf numFmtId="0" fontId="0" fillId="16" borderId="31">
      <alignment horizontal="left" vertical="center" wrapText="1"/>
      <protection/>
    </xf>
    <xf numFmtId="184" fontId="91" fillId="68" borderId="16">
      <alignment horizontal="left" vertical="center" wrapText="1"/>
      <protection/>
    </xf>
    <xf numFmtId="0" fontId="0" fillId="69" borderId="31">
      <alignment horizontal="left" vertical="center" wrapText="1"/>
      <protection/>
    </xf>
    <xf numFmtId="184" fontId="91" fillId="70" borderId="16">
      <alignment horizontal="left" vertical="center" wrapText="1"/>
      <protection/>
    </xf>
    <xf numFmtId="0" fontId="0" fillId="71" borderId="31">
      <alignment horizontal="left" vertical="center" wrapText="1"/>
      <protection/>
    </xf>
    <xf numFmtId="184" fontId="91" fillId="72" borderId="16">
      <alignment horizontal="left" vertical="center" wrapText="1"/>
      <protection/>
    </xf>
    <xf numFmtId="49" fontId="48" fillId="93" borderId="39">
      <alignment vertical="center"/>
      <protection/>
    </xf>
    <xf numFmtId="49" fontId="128" fillId="3" borderId="40">
      <alignment vertical="center"/>
      <protection/>
    </xf>
    <xf numFmtId="0" fontId="3" fillId="94" borderId="41">
      <alignment horizontal="left" vertical="center" wrapText="1"/>
      <protection/>
    </xf>
    <xf numFmtId="184" fontId="127" fillId="3" borderId="42">
      <alignment horizontal="left" vertical="center" wrapText="1"/>
      <protection/>
    </xf>
    <xf numFmtId="49" fontId="47" fillId="13" borderId="39">
      <alignment vertical="center"/>
      <protection/>
    </xf>
    <xf numFmtId="49" fontId="126" fillId="95" borderId="40">
      <alignment vertical="center"/>
      <protection/>
    </xf>
    <xf numFmtId="0" fontId="3" fillId="13" borderId="41">
      <alignment horizontal="left" vertical="center" wrapText="1"/>
      <protection/>
    </xf>
    <xf numFmtId="184" fontId="127" fillId="95" borderId="42">
      <alignment horizontal="left" vertical="center" wrapText="1"/>
      <protection/>
    </xf>
    <xf numFmtId="0" fontId="49" fillId="0" borderId="0" applyNumberFormat="0" applyFill="0" applyBorder="0" applyAlignment="0" applyProtection="0"/>
    <xf numFmtId="0" fontId="50" fillId="0" borderId="0" applyNumberFormat="0" applyFill="0" applyBorder="0" applyAlignment="0" applyProtection="0"/>
    <xf numFmtId="0" fontId="6" fillId="74" borderId="0" applyNumberFormat="0" applyBorder="0">
      <alignment horizontal="center"/>
      <protection locked="0"/>
    </xf>
    <xf numFmtId="184" fontId="104" fillId="75" borderId="0">
      <alignment horizontal="center"/>
      <protection locked="0"/>
    </xf>
    <xf numFmtId="0" fontId="51" fillId="74" borderId="0" applyNumberFormat="0" applyBorder="0">
      <alignment horizontal="center"/>
      <protection locked="0"/>
    </xf>
    <xf numFmtId="184" fontId="129" fillId="75" borderId="0">
      <alignment horizontal="center"/>
      <protection locked="0"/>
    </xf>
    <xf numFmtId="0" fontId="6" fillId="74" borderId="0" applyNumberFormat="0" applyBorder="0">
      <alignment horizontal="left"/>
      <protection locked="0"/>
    </xf>
    <xf numFmtId="0" fontId="6" fillId="74" borderId="0" applyNumberFormat="0" applyBorder="0">
      <alignment horizontal="left"/>
      <protection locked="0"/>
    </xf>
    <xf numFmtId="184" fontId="104" fillId="75" borderId="0">
      <alignment horizontal="left"/>
      <protection locked="0"/>
    </xf>
    <xf numFmtId="184" fontId="104" fillId="75" borderId="0">
      <alignment horizontal="left"/>
      <protection locked="0"/>
    </xf>
    <xf numFmtId="0" fontId="52" fillId="74" borderId="0" applyNumberFormat="0" applyBorder="0">
      <alignment horizontal="left"/>
      <protection locked="0"/>
    </xf>
    <xf numFmtId="184" fontId="130" fillId="75" borderId="0">
      <alignment horizontal="left"/>
      <protection locked="0"/>
    </xf>
    <xf numFmtId="0" fontId="53" fillId="0" borderId="45" applyNumberFormat="0" applyFill="0" applyAlignment="0" applyProtection="0"/>
    <xf numFmtId="0" fontId="54" fillId="0" borderId="46" applyNumberFormat="0" applyFill="0" applyAlignment="0" applyProtection="0"/>
    <xf numFmtId="0" fontId="55" fillId="0" borderId="47" applyNumberFormat="0" applyFill="0" applyAlignment="0" applyProtection="0"/>
    <xf numFmtId="0" fontId="55" fillId="0" borderId="0" applyNumberFormat="0" applyFill="0" applyBorder="0" applyAlignment="0" applyProtection="0"/>
    <xf numFmtId="0" fontId="7" fillId="74" borderId="0" applyNumberFormat="0" applyBorder="0">
      <alignment/>
      <protection locked="0"/>
    </xf>
    <xf numFmtId="0" fontId="7" fillId="74" borderId="0" applyNumberFormat="0" applyBorder="0">
      <alignment/>
      <protection locked="0"/>
    </xf>
    <xf numFmtId="184" fontId="131" fillId="75" borderId="0">
      <alignment/>
      <protection locked="0"/>
    </xf>
    <xf numFmtId="0" fontId="56" fillId="96" borderId="48" applyNumberFormat="0" applyAlignment="0" applyProtection="0"/>
  </cellStyleXfs>
  <cellXfs count="527">
    <xf numFmtId="0" fontId="0" fillId="0" borderId="0" xfId="0" applyAlignment="1">
      <alignment/>
    </xf>
    <xf numFmtId="3" fontId="2" fillId="0" borderId="0" xfId="0" applyNumberFormat="1" applyFont="1" applyFill="1" applyAlignment="1" quotePrefix="1">
      <alignment horizontal="right" vertical="center"/>
    </xf>
    <xf numFmtId="0" fontId="0" fillId="0" borderId="0" xfId="0" applyFont="1" applyFill="1" applyAlignment="1">
      <alignment/>
    </xf>
    <xf numFmtId="3" fontId="0" fillId="0" borderId="0" xfId="0" applyNumberFormat="1" applyFont="1" applyFill="1" applyAlignment="1">
      <alignment/>
    </xf>
    <xf numFmtId="0" fontId="2" fillId="0" borderId="0" xfId="0" applyNumberFormat="1" applyFont="1" applyFill="1" applyAlignment="1">
      <alignment vertical="top" wrapText="1"/>
    </xf>
    <xf numFmtId="3" fontId="0" fillId="0" borderId="0" xfId="0" applyNumberFormat="1" applyFont="1" applyFill="1" applyAlignment="1" quotePrefix="1">
      <alignment horizontal="right" vertical="center"/>
    </xf>
    <xf numFmtId="0" fontId="0" fillId="0" borderId="0" xfId="0" applyFont="1" applyFill="1" applyAlignment="1">
      <alignment wrapText="1"/>
    </xf>
    <xf numFmtId="0" fontId="2" fillId="0" borderId="0" xfId="0" applyFont="1" applyAlignment="1">
      <alignment horizontal="center"/>
    </xf>
    <xf numFmtId="0" fontId="4" fillId="0" borderId="0" xfId="127" applyAlignment="1" applyProtection="1">
      <alignment/>
      <protection/>
    </xf>
    <xf numFmtId="166" fontId="2" fillId="0" borderId="31" xfId="0" applyNumberFormat="1" applyFont="1" applyFill="1" applyBorder="1" applyAlignment="1">
      <alignment horizontal="center" vertical="center"/>
    </xf>
    <xf numFmtId="167" fontId="2" fillId="0" borderId="31" xfId="0" applyNumberFormat="1" applyFont="1" applyFill="1" applyBorder="1" applyAlignment="1">
      <alignment horizontal="center" vertical="center"/>
    </xf>
    <xf numFmtId="0" fontId="0"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2" fillId="0" borderId="31" xfId="0" applyFont="1" applyBorder="1" applyAlignment="1">
      <alignment/>
    </xf>
    <xf numFmtId="0" fontId="2" fillId="0" borderId="3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2" fillId="0" borderId="49" xfId="0" applyFont="1" applyBorder="1" applyAlignment="1">
      <alignment/>
    </xf>
    <xf numFmtId="0" fontId="6" fillId="0" borderId="0" xfId="0" applyFont="1" applyBorder="1" applyAlignment="1">
      <alignment horizontal="right"/>
    </xf>
    <xf numFmtId="0" fontId="0" fillId="0" borderId="0" xfId="0" applyFont="1" applyFill="1" applyBorder="1" applyAlignment="1">
      <alignment/>
    </xf>
    <xf numFmtId="0" fontId="3" fillId="0" borderId="0" xfId="0" applyFont="1" applyFill="1" applyBorder="1" applyAlignment="1">
      <alignment/>
    </xf>
    <xf numFmtId="168" fontId="3" fillId="0" borderId="0" xfId="0" applyNumberFormat="1" applyFont="1" applyAlignment="1">
      <alignment/>
    </xf>
    <xf numFmtId="0" fontId="3" fillId="0" borderId="0" xfId="0" applyFont="1" applyBorder="1" applyAlignment="1">
      <alignment/>
    </xf>
    <xf numFmtId="0" fontId="0" fillId="0" borderId="0" xfId="0" applyFill="1" applyAlignment="1">
      <alignment horizontal="center"/>
    </xf>
    <xf numFmtId="0" fontId="5" fillId="0" borderId="0" xfId="0" applyFont="1" applyFill="1" applyAlignment="1">
      <alignment horizontal="center"/>
    </xf>
    <xf numFmtId="0" fontId="0" fillId="0" borderId="0" xfId="0" applyFill="1" applyAlignment="1">
      <alignment/>
    </xf>
    <xf numFmtId="0" fontId="9" fillId="0" borderId="0" xfId="0" applyFont="1" applyFill="1" applyAlignment="1">
      <alignment/>
    </xf>
    <xf numFmtId="0" fontId="2" fillId="0" borderId="0" xfId="0" applyFont="1" applyFill="1" applyAlignment="1">
      <alignment/>
    </xf>
    <xf numFmtId="0" fontId="5"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0" fontId="2" fillId="0" borderId="0" xfId="0" applyFont="1" applyFill="1" applyBorder="1" applyAlignment="1">
      <alignment horizontal="center"/>
    </xf>
    <xf numFmtId="49" fontId="0" fillId="0" borderId="0" xfId="0" applyNumberFormat="1" applyFont="1" applyBorder="1" applyAlignment="1">
      <alignment/>
    </xf>
    <xf numFmtId="0" fontId="0" fillId="0" borderId="0" xfId="0" applyFont="1" applyBorder="1" applyAlignment="1">
      <alignment vertical="top" wrapText="1"/>
    </xf>
    <xf numFmtId="0" fontId="3" fillId="0" borderId="0" xfId="0" applyFont="1" applyBorder="1" applyAlignment="1">
      <alignment vertical="top" wrapText="1"/>
    </xf>
    <xf numFmtId="165" fontId="3" fillId="0" borderId="0" xfId="160" applyNumberFormat="1" applyFont="1" applyBorder="1" applyAlignment="1">
      <alignment horizontal="left" vertical="top" wrapText="1"/>
    </xf>
    <xf numFmtId="0" fontId="4" fillId="0" borderId="0" xfId="127" applyFill="1" applyAlignment="1" applyProtection="1">
      <alignment horizontal="center"/>
      <protection/>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10" fillId="0" borderId="50" xfId="0" applyFont="1" applyFill="1" applyBorder="1" applyAlignment="1">
      <alignment/>
    </xf>
    <xf numFmtId="0" fontId="2" fillId="0" borderId="31" xfId="0" applyNumberFormat="1" applyFont="1" applyFill="1" applyBorder="1" applyAlignment="1">
      <alignment horizontal="center" vertical="top"/>
    </xf>
    <xf numFmtId="0" fontId="2" fillId="0" borderId="0" xfId="0" applyFont="1" applyFill="1" applyBorder="1" applyAlignment="1">
      <alignment/>
    </xf>
    <xf numFmtId="0" fontId="2" fillId="0" borderId="0" xfId="0" applyFont="1" applyAlignment="1">
      <alignment horizontal="justify"/>
    </xf>
    <xf numFmtId="0" fontId="0" fillId="0" borderId="0" xfId="0" applyFont="1" applyAlignment="1">
      <alignment horizontal="justify"/>
    </xf>
    <xf numFmtId="0" fontId="6" fillId="0" borderId="51" xfId="0" applyFont="1" applyFill="1" applyBorder="1" applyAlignment="1">
      <alignment horizontal="center"/>
    </xf>
    <xf numFmtId="0" fontId="7" fillId="0" borderId="49" xfId="0" applyFont="1" applyFill="1" applyBorder="1" applyAlignment="1">
      <alignment horizontal="center"/>
    </xf>
    <xf numFmtId="0" fontId="2" fillId="0" borderId="49" xfId="0" applyFont="1" applyFill="1" applyBorder="1" applyAlignment="1">
      <alignment/>
    </xf>
    <xf numFmtId="0" fontId="6" fillId="0" borderId="0" xfId="0" applyFont="1" applyFill="1" applyBorder="1" applyAlignment="1">
      <alignment horizontal="right"/>
    </xf>
    <xf numFmtId="0" fontId="2" fillId="0" borderId="52" xfId="0" applyFont="1" applyFill="1" applyBorder="1" applyAlignment="1">
      <alignment horizontal="centerContinuous" vertical="center" wrapText="1"/>
    </xf>
    <xf numFmtId="0" fontId="2" fillId="0" borderId="53" xfId="0" applyFont="1" applyFill="1" applyBorder="1" applyAlignment="1">
      <alignment horizontal="left" vertical="center" wrapText="1"/>
    </xf>
    <xf numFmtId="0" fontId="2" fillId="24" borderId="54" xfId="0" applyFont="1" applyFill="1" applyBorder="1" applyAlignment="1">
      <alignment/>
    </xf>
    <xf numFmtId="0" fontId="2" fillId="24" borderId="55" xfId="0" applyFont="1" applyFill="1" applyBorder="1" applyAlignment="1">
      <alignment/>
    </xf>
    <xf numFmtId="0" fontId="0" fillId="0" borderId="0" xfId="0" applyFont="1" applyFill="1" applyAlignment="1">
      <alignment horizontal="justify"/>
    </xf>
    <xf numFmtId="168" fontId="3" fillId="0" borderId="0" xfId="0" applyNumberFormat="1" applyFont="1" applyBorder="1" applyAlignment="1">
      <alignment/>
    </xf>
    <xf numFmtId="0" fontId="0" fillId="0" borderId="0" xfId="0" applyFill="1" applyBorder="1" applyAlignment="1">
      <alignment/>
    </xf>
    <xf numFmtId="0" fontId="0" fillId="0" borderId="0" xfId="0" applyAlignment="1">
      <alignment wrapText="1"/>
    </xf>
    <xf numFmtId="0" fontId="0" fillId="0" borderId="0" xfId="0" applyAlignment="1">
      <alignment/>
    </xf>
    <xf numFmtId="3" fontId="0" fillId="0" borderId="0" xfId="0" applyNumberFormat="1" applyFont="1" applyFill="1" applyBorder="1" applyAlignment="1">
      <alignment/>
    </xf>
    <xf numFmtId="168" fontId="0" fillId="0" borderId="0" xfId="0" applyNumberFormat="1" applyFill="1" applyAlignment="1">
      <alignment horizontal="right"/>
    </xf>
    <xf numFmtId="0" fontId="0" fillId="0" borderId="0" xfId="159" applyAlignment="1">
      <alignment vertical="center"/>
      <protection/>
    </xf>
    <xf numFmtId="0" fontId="0" fillId="0" borderId="0" xfId="159">
      <alignment/>
      <protection/>
    </xf>
    <xf numFmtId="2" fontId="0" fillId="0" borderId="0" xfId="159" applyNumberFormat="1">
      <alignment/>
      <protection/>
    </xf>
    <xf numFmtId="0" fontId="2" fillId="0" borderId="0" xfId="0" applyFont="1" applyAlignment="1">
      <alignment horizontal="left"/>
    </xf>
    <xf numFmtId="0" fontId="10" fillId="0" borderId="0" xfId="159" applyFont="1" applyBorder="1" applyAlignment="1">
      <alignment vertical="center"/>
      <protection/>
    </xf>
    <xf numFmtId="0" fontId="0" fillId="0" borderId="0" xfId="0" applyFont="1" applyAlignment="1">
      <alignment horizontal="left"/>
    </xf>
    <xf numFmtId="0" fontId="4" fillId="0" borderId="0" xfId="127" applyAlignment="1" applyProtection="1">
      <alignment horizontal="left"/>
      <protection/>
    </xf>
    <xf numFmtId="0" fontId="0" fillId="0" borderId="0" xfId="159" applyFill="1" applyBorder="1">
      <alignment/>
      <protection/>
    </xf>
    <xf numFmtId="0" fontId="57" fillId="0" borderId="0" xfId="158" applyFont="1" applyFill="1" applyBorder="1" applyAlignment="1">
      <alignment vertical="center"/>
      <protection/>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0" fillId="97" borderId="0" xfId="0" applyFont="1" applyFill="1" applyAlignment="1">
      <alignment/>
    </xf>
    <xf numFmtId="0" fontId="11" fillId="0" borderId="0" xfId="0" applyFont="1" applyAlignment="1">
      <alignment horizontal="center" vertical="center"/>
    </xf>
    <xf numFmtId="0" fontId="11" fillId="0" borderId="0" xfId="0" applyFont="1" applyAlignment="1">
      <alignment horizontal="center"/>
    </xf>
    <xf numFmtId="0" fontId="0" fillId="0" borderId="0" xfId="0" applyFill="1" applyAlignment="1">
      <alignment vertical="center"/>
    </xf>
    <xf numFmtId="171" fontId="0" fillId="0" borderId="0" xfId="0" applyNumberFormat="1" applyFill="1" applyAlignment="1">
      <alignment/>
    </xf>
    <xf numFmtId="0" fontId="0" fillId="0" borderId="0" xfId="0" applyFont="1" applyFill="1" applyAlignment="1">
      <alignment vertical="top"/>
    </xf>
    <xf numFmtId="0" fontId="3" fillId="0" borderId="0" xfId="0" applyFont="1" applyFill="1" applyAlignment="1">
      <alignment vertical="top"/>
    </xf>
    <xf numFmtId="0" fontId="10" fillId="0" borderId="0" xfId="0" applyFont="1" applyFill="1" applyAlignment="1">
      <alignment vertical="top"/>
    </xf>
    <xf numFmtId="0" fontId="5" fillId="0" borderId="0" xfId="0" applyFont="1" applyFill="1" applyAlignment="1">
      <alignment/>
    </xf>
    <xf numFmtId="0" fontId="2"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xf>
    <xf numFmtId="0" fontId="2" fillId="0" borderId="31" xfId="0" applyFont="1" applyFill="1" applyBorder="1" applyAlignment="1">
      <alignment horizontal="center" vertical="center"/>
    </xf>
    <xf numFmtId="0" fontId="59" fillId="0" borderId="58" xfId="0" applyFont="1" applyFill="1" applyBorder="1" applyAlignment="1">
      <alignment/>
    </xf>
    <xf numFmtId="3" fontId="59" fillId="0" borderId="0" xfId="0" applyNumberFormat="1" applyFont="1" applyFill="1" applyBorder="1" applyAlignment="1">
      <alignment/>
    </xf>
    <xf numFmtId="3" fontId="6" fillId="0" borderId="0" xfId="0" applyNumberFormat="1" applyFont="1" applyFill="1" applyBorder="1" applyAlignment="1">
      <alignment/>
    </xf>
    <xf numFmtId="3" fontId="6" fillId="0" borderId="59" xfId="0" applyNumberFormat="1" applyFont="1" applyFill="1" applyBorder="1" applyAlignment="1">
      <alignment horizontal="right" vertical="center" indent="1"/>
    </xf>
    <xf numFmtId="3" fontId="6" fillId="0" borderId="31" xfId="0" applyNumberFormat="1" applyFont="1" applyFill="1" applyBorder="1" applyAlignment="1">
      <alignment horizontal="right" vertical="center" indent="1"/>
    </xf>
    <xf numFmtId="3" fontId="6" fillId="0" borderId="38" xfId="0" applyNumberFormat="1" applyFont="1" applyFill="1" applyBorder="1" applyAlignment="1">
      <alignment horizontal="right" vertical="center" indent="1"/>
    </xf>
    <xf numFmtId="0" fontId="4" fillId="0" borderId="0" xfId="127" applyFill="1" applyAlignment="1" applyProtection="1">
      <alignment/>
      <protection/>
    </xf>
    <xf numFmtId="168" fontId="6" fillId="0" borderId="31" xfId="139" applyNumberFormat="1" applyFont="1" applyFill="1" applyBorder="1" applyAlignment="1">
      <alignment horizontal="right" indent="1"/>
    </xf>
    <xf numFmtId="168" fontId="6" fillId="0" borderId="60" xfId="139" applyNumberFormat="1" applyFont="1" applyFill="1" applyBorder="1" applyAlignment="1">
      <alignment horizontal="right" indent="1"/>
    </xf>
    <xf numFmtId="168" fontId="6" fillId="0" borderId="31" xfId="0" applyNumberFormat="1" applyFont="1" applyFill="1" applyBorder="1" applyAlignment="1">
      <alignment horizontal="right" indent="1"/>
    </xf>
    <xf numFmtId="168" fontId="6" fillId="24" borderId="31" xfId="139" applyNumberFormat="1" applyFont="1" applyFill="1" applyBorder="1" applyAlignment="1">
      <alignment horizontal="right" indent="1"/>
    </xf>
    <xf numFmtId="168" fontId="6" fillId="24" borderId="60" xfId="139" applyNumberFormat="1" applyFont="1" applyFill="1" applyBorder="1" applyAlignment="1">
      <alignment horizontal="right" indent="1"/>
    </xf>
    <xf numFmtId="168" fontId="6" fillId="0" borderId="60" xfId="0" applyNumberFormat="1" applyFont="1" applyFill="1" applyBorder="1" applyAlignment="1">
      <alignment horizontal="right" indent="1"/>
    </xf>
    <xf numFmtId="168" fontId="6" fillId="24" borderId="31" xfId="0" applyNumberFormat="1" applyFont="1" applyFill="1" applyBorder="1" applyAlignment="1">
      <alignment horizontal="right" indent="1"/>
    </xf>
    <xf numFmtId="168" fontId="6" fillId="24" borderId="60" xfId="0" applyNumberFormat="1" applyFont="1" applyFill="1" applyBorder="1" applyAlignment="1">
      <alignment horizontal="right" indent="1"/>
    </xf>
    <xf numFmtId="165" fontId="6" fillId="0" borderId="0" xfId="160" applyNumberFormat="1" applyFont="1" applyBorder="1" applyAlignment="1">
      <alignment horizontal="right" indent="1"/>
    </xf>
    <xf numFmtId="0" fontId="11" fillId="0" borderId="0" xfId="0" applyFont="1" applyFill="1" applyAlignment="1">
      <alignment horizontal="center"/>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0" fontId="5" fillId="0" borderId="0" xfId="0" applyFont="1" applyAlignment="1">
      <alignment wrapText="1"/>
    </xf>
    <xf numFmtId="0" fontId="3" fillId="0" borderId="0" xfId="0" applyFont="1" applyBorder="1" applyAlignment="1">
      <alignment vertical="top"/>
    </xf>
    <xf numFmtId="0" fontId="61" fillId="0" borderId="0" xfId="0" applyFont="1" applyAlignment="1">
      <alignment wrapText="1"/>
    </xf>
    <xf numFmtId="0" fontId="62" fillId="0" borderId="0" xfId="0" applyFont="1" applyAlignment="1">
      <alignment wrapText="1"/>
    </xf>
    <xf numFmtId="0" fontId="62" fillId="0" borderId="0" xfId="0" applyFont="1" applyAlignment="1">
      <alignment/>
    </xf>
    <xf numFmtId="2" fontId="0" fillId="0" borderId="0" xfId="0" applyNumberFormat="1" applyFont="1" applyAlignment="1" quotePrefix="1">
      <alignment wrapText="1"/>
    </xf>
    <xf numFmtId="0" fontId="0" fillId="0" borderId="0" xfId="0" applyFont="1" applyAlignment="1">
      <alignment horizontal="left" wrapText="1"/>
    </xf>
    <xf numFmtId="0" fontId="0" fillId="98" borderId="0" xfId="157" applyFont="1" applyFill="1" applyAlignment="1">
      <alignment horizontal="center"/>
      <protection/>
    </xf>
    <xf numFmtId="0" fontId="0" fillId="98" borderId="0" xfId="157" applyFont="1" applyFill="1">
      <alignment/>
      <protection/>
    </xf>
    <xf numFmtId="0" fontId="0" fillId="98" borderId="0" xfId="157" applyFont="1" applyFill="1" applyAlignment="1">
      <alignment wrapText="1"/>
      <protection/>
    </xf>
    <xf numFmtId="0" fontId="3" fillId="0" borderId="0" xfId="0" applyFont="1" applyFill="1" applyAlignment="1">
      <alignment/>
    </xf>
    <xf numFmtId="49" fontId="0" fillId="0" borderId="0" xfId="0" applyNumberFormat="1" applyFill="1" applyBorder="1" applyAlignment="1">
      <alignment/>
    </xf>
    <xf numFmtId="0" fontId="0" fillId="0" borderId="0" xfId="0" applyNumberFormat="1" applyFill="1" applyBorder="1" applyAlignment="1">
      <alignment/>
    </xf>
    <xf numFmtId="170" fontId="9" fillId="0" borderId="0" xfId="139" applyNumberFormat="1" applyFont="1" applyFill="1" applyBorder="1" applyAlignment="1">
      <alignment/>
    </xf>
    <xf numFmtId="170" fontId="9" fillId="0" borderId="0" xfId="0" applyNumberFormat="1" applyFont="1" applyFill="1" applyBorder="1" applyAlignment="1">
      <alignment/>
    </xf>
    <xf numFmtId="0" fontId="2" fillId="0" borderId="0" xfId="0" applyNumberFormat="1" applyFont="1" applyFill="1" applyBorder="1" applyAlignment="1">
      <alignment vertical="top" wrapText="1"/>
    </xf>
    <xf numFmtId="3" fontId="0" fillId="0" borderId="0" xfId="0" applyNumberFormat="1" applyFont="1" applyFill="1" applyBorder="1" applyAlignment="1" quotePrefix="1">
      <alignment horizontal="right" vertical="center"/>
    </xf>
    <xf numFmtId="3" fontId="2" fillId="0" borderId="0" xfId="0" applyNumberFormat="1" applyFont="1" applyFill="1" applyBorder="1" applyAlignment="1" quotePrefix="1">
      <alignment horizontal="right" vertical="center"/>
    </xf>
    <xf numFmtId="170" fontId="9" fillId="0" borderId="0" xfId="0" applyNumberFormat="1" applyFont="1" applyFill="1" applyBorder="1" applyAlignment="1">
      <alignment/>
    </xf>
    <xf numFmtId="0" fontId="2" fillId="0" borderId="31" xfId="0" applyNumberFormat="1" applyFont="1" applyFill="1" applyBorder="1" applyAlignment="1">
      <alignment horizontal="center" vertical="center"/>
    </xf>
    <xf numFmtId="0" fontId="59" fillId="0" borderId="0" xfId="0" applyFont="1" applyFill="1" applyBorder="1" applyAlignment="1">
      <alignment/>
    </xf>
    <xf numFmtId="49" fontId="2" fillId="0" borderId="31" xfId="0" applyNumberFormat="1" applyFont="1" applyFill="1" applyBorder="1" applyAlignment="1">
      <alignment/>
    </xf>
    <xf numFmtId="0" fontId="2" fillId="0" borderId="0" xfId="0" applyNumberFormat="1" applyFont="1" applyFill="1" applyBorder="1" applyAlignment="1">
      <alignment horizontal="center" vertical="top" wrapText="1"/>
    </xf>
    <xf numFmtId="164" fontId="65" fillId="0" borderId="0" xfId="0" applyNumberFormat="1" applyFont="1" applyFill="1" applyBorder="1" applyAlignment="1" quotePrefix="1">
      <alignment horizontal="right" vertical="center"/>
    </xf>
    <xf numFmtId="164" fontId="0" fillId="0" borderId="0" xfId="0" applyNumberFormat="1" applyFont="1" applyFill="1" applyBorder="1" applyAlignment="1" quotePrefix="1">
      <alignment horizontal="right" vertical="center"/>
    </xf>
    <xf numFmtId="182" fontId="0" fillId="0" borderId="0" xfId="139" applyNumberFormat="1" applyFont="1" applyFill="1" applyBorder="1" applyAlignment="1">
      <alignment horizontal="right" vertical="center"/>
    </xf>
    <xf numFmtId="43" fontId="0" fillId="0" borderId="0" xfId="139" applyNumberFormat="1" applyFont="1" applyFill="1" applyBorder="1" applyAlignment="1">
      <alignment horizontal="right" vertical="center"/>
    </xf>
    <xf numFmtId="182" fontId="65" fillId="0" borderId="0" xfId="139" applyNumberFormat="1" applyFont="1" applyFill="1" applyBorder="1" applyAlignment="1">
      <alignment horizontal="right" vertical="center"/>
    </xf>
    <xf numFmtId="0" fontId="0" fillId="0" borderId="0" xfId="159" applyBorder="1" applyAlignment="1">
      <alignment vertical="center"/>
      <protection/>
    </xf>
    <xf numFmtId="2" fontId="0" fillId="0" borderId="0" xfId="159" applyNumberFormat="1" applyBorder="1">
      <alignment/>
      <protection/>
    </xf>
    <xf numFmtId="170" fontId="2" fillId="99" borderId="59" xfId="139" applyNumberFormat="1" applyFont="1" applyFill="1" applyBorder="1" applyAlignment="1">
      <alignment horizontal="center"/>
    </xf>
    <xf numFmtId="167" fontId="2" fillId="99" borderId="61" xfId="0" applyNumberFormat="1" applyFont="1" applyFill="1" applyBorder="1" applyAlignment="1">
      <alignment horizontal="center"/>
    </xf>
    <xf numFmtId="170" fontId="2" fillId="99" borderId="62" xfId="139" applyNumberFormat="1" applyFont="1" applyFill="1" applyBorder="1" applyAlignment="1">
      <alignment horizontal="center"/>
    </xf>
    <xf numFmtId="170" fontId="2" fillId="99" borderId="63" xfId="139" applyNumberFormat="1" applyFont="1" applyFill="1" applyBorder="1" applyAlignment="1">
      <alignment horizontal="center"/>
    </xf>
    <xf numFmtId="170" fontId="2" fillId="99" borderId="64" xfId="139" applyNumberFormat="1" applyFont="1" applyFill="1" applyBorder="1" applyAlignment="1">
      <alignment horizontal="center"/>
    </xf>
    <xf numFmtId="167" fontId="2" fillId="99" borderId="65" xfId="0" applyNumberFormat="1" applyFont="1" applyFill="1" applyBorder="1" applyAlignment="1">
      <alignment horizontal="center"/>
    </xf>
    <xf numFmtId="167" fontId="2" fillId="99" borderId="66" xfId="0" applyNumberFormat="1" applyFont="1" applyFill="1" applyBorder="1" applyAlignment="1">
      <alignment horizontal="center"/>
    </xf>
    <xf numFmtId="167" fontId="2" fillId="99" borderId="67" xfId="0" applyNumberFormat="1" applyFont="1" applyFill="1" applyBorder="1" applyAlignment="1">
      <alignment horizontal="center"/>
    </xf>
    <xf numFmtId="167" fontId="2" fillId="99" borderId="56" xfId="0" applyNumberFormat="1" applyFont="1" applyFill="1" applyBorder="1" applyAlignment="1">
      <alignment horizontal="center"/>
    </xf>
    <xf numFmtId="167" fontId="2" fillId="99" borderId="57" xfId="0" applyNumberFormat="1" applyFont="1" applyFill="1" applyBorder="1" applyAlignment="1">
      <alignment horizontal="center"/>
    </xf>
    <xf numFmtId="168" fontId="0" fillId="0" borderId="0" xfId="0" applyNumberFormat="1" applyFill="1" applyAlignment="1">
      <alignment/>
    </xf>
    <xf numFmtId="0" fontId="0" fillId="0" borderId="0" xfId="0" applyFill="1" applyBorder="1" applyAlignment="1">
      <alignment wrapText="1"/>
    </xf>
    <xf numFmtId="197" fontId="0" fillId="0" borderId="0" xfId="159" applyNumberFormat="1" applyAlignment="1">
      <alignment vertical="center"/>
      <protection/>
    </xf>
    <xf numFmtId="200" fontId="0" fillId="0" borderId="0" xfId="159" applyNumberFormat="1" applyAlignment="1">
      <alignment vertical="center"/>
      <protection/>
    </xf>
    <xf numFmtId="201" fontId="0" fillId="0" borderId="0" xfId="159" applyNumberFormat="1" applyAlignment="1">
      <alignment vertical="center"/>
      <protection/>
    </xf>
    <xf numFmtId="0" fontId="0" fillId="0" borderId="0" xfId="0" applyFont="1" applyAlignment="1">
      <alignment wrapText="1"/>
    </xf>
    <xf numFmtId="0" fontId="9" fillId="0" borderId="0" xfId="159" applyFont="1" applyFill="1" applyBorder="1" applyAlignment="1">
      <alignment horizontal="center" vertical="center" wrapText="1"/>
      <protection/>
    </xf>
    <xf numFmtId="167" fontId="0" fillId="0" borderId="0" xfId="0" applyNumberFormat="1" applyFill="1" applyBorder="1" applyAlignment="1">
      <alignment/>
    </xf>
    <xf numFmtId="0" fontId="10" fillId="0" borderId="0" xfId="159" applyFont="1" applyFill="1" applyBorder="1" applyAlignment="1">
      <alignment vertical="center"/>
      <protection/>
    </xf>
    <xf numFmtId="0" fontId="0" fillId="0" borderId="0" xfId="159" applyFill="1" applyBorder="1" applyAlignment="1">
      <alignment vertical="center"/>
      <protection/>
    </xf>
    <xf numFmtId="0" fontId="4" fillId="0" borderId="0" xfId="127" applyFill="1" applyBorder="1" applyAlignment="1" applyProtection="1">
      <alignment horizontal="center"/>
      <protection/>
    </xf>
    <xf numFmtId="0" fontId="0" fillId="0" borderId="0" xfId="0" applyFont="1" applyFill="1" applyBorder="1" applyAlignment="1">
      <alignment horizontal="left"/>
    </xf>
    <xf numFmtId="0" fontId="2"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Border="1" applyAlignment="1">
      <alignment horizontal="right"/>
    </xf>
    <xf numFmtId="0" fontId="9" fillId="0" borderId="0" xfId="158" applyFont="1" applyFill="1" applyBorder="1" applyAlignment="1">
      <alignment horizontal="center" vertical="center" wrapText="1"/>
      <protection/>
    </xf>
    <xf numFmtId="0" fontId="9" fillId="0" borderId="0" xfId="158" applyFont="1" applyFill="1" applyBorder="1" applyAlignment="1">
      <alignment vertical="center"/>
      <protection/>
    </xf>
    <xf numFmtId="167" fontId="9" fillId="0" borderId="0" xfId="158" applyNumberFormat="1" applyFont="1" applyFill="1" applyBorder="1" applyAlignment="1">
      <alignment horizontal="right" vertical="center" indent="1"/>
      <protection/>
    </xf>
    <xf numFmtId="167" fontId="9" fillId="0" borderId="0" xfId="158" applyNumberFormat="1" applyFont="1" applyFill="1" applyBorder="1" applyAlignment="1">
      <alignment horizontal="right" vertical="center" indent="3"/>
      <protection/>
    </xf>
    <xf numFmtId="167" fontId="9" fillId="0" borderId="0" xfId="0" applyNumberFormat="1" applyFont="1" applyFill="1" applyBorder="1" applyAlignment="1">
      <alignment horizontal="right" indent="1"/>
    </xf>
    <xf numFmtId="167" fontId="9" fillId="0" borderId="0" xfId="0" applyNumberFormat="1" applyFont="1" applyFill="1" applyBorder="1" applyAlignment="1">
      <alignment horizontal="right" indent="3"/>
    </xf>
    <xf numFmtId="0" fontId="58" fillId="0" borderId="0" xfId="158" applyFont="1" applyFill="1" applyBorder="1" applyAlignment="1">
      <alignment vertical="center"/>
      <protection/>
    </xf>
    <xf numFmtId="167" fontId="58" fillId="0" borderId="0" xfId="0" applyNumberFormat="1" applyFont="1" applyFill="1" applyBorder="1" applyAlignment="1">
      <alignment horizontal="right" indent="1"/>
    </xf>
    <xf numFmtId="167" fontId="58" fillId="0" borderId="0" xfId="0" applyNumberFormat="1" applyFont="1" applyFill="1" applyBorder="1" applyAlignment="1">
      <alignment horizontal="right" indent="3"/>
    </xf>
    <xf numFmtId="0" fontId="67" fillId="0" borderId="0" xfId="0" applyFont="1" applyAlignment="1">
      <alignment vertical="center"/>
    </xf>
    <xf numFmtId="0" fontId="0" fillId="0" borderId="0" xfId="0" applyFont="1" applyAlignment="1">
      <alignment/>
    </xf>
    <xf numFmtId="49" fontId="0" fillId="0"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top" wrapText="1"/>
    </xf>
    <xf numFmtId="0" fontId="0" fillId="0" borderId="31" xfId="0" applyFont="1" applyFill="1" applyBorder="1" applyAlignment="1">
      <alignment vertical="center"/>
    </xf>
    <xf numFmtId="0" fontId="0" fillId="0" borderId="0" xfId="0" applyFont="1" applyFill="1" applyBorder="1" applyAlignment="1">
      <alignment/>
    </xf>
    <xf numFmtId="167" fontId="2" fillId="99" borderId="68" xfId="0" applyNumberFormat="1" applyFont="1" applyFill="1" applyBorder="1" applyAlignment="1">
      <alignment horizontal="center"/>
    </xf>
    <xf numFmtId="167" fontId="2" fillId="99" borderId="69" xfId="0" applyNumberFormat="1" applyFont="1" applyFill="1" applyBorder="1" applyAlignment="1">
      <alignment horizontal="center"/>
    </xf>
    <xf numFmtId="0" fontId="0" fillId="0" borderId="0" xfId="0" applyFont="1" applyFill="1" applyAlignment="1">
      <alignment/>
    </xf>
    <xf numFmtId="0" fontId="2" fillId="0" borderId="63" xfId="0" applyFont="1" applyBorder="1" applyAlignment="1">
      <alignment horizontal="center" vertical="center"/>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0" fillId="0" borderId="0" xfId="0" applyBorder="1" applyAlignment="1">
      <alignment horizontal="center"/>
    </xf>
    <xf numFmtId="0" fontId="2" fillId="0" borderId="67" xfId="0" applyFont="1" applyBorder="1" applyAlignment="1">
      <alignment horizontal="center" vertical="center"/>
    </xf>
    <xf numFmtId="0" fontId="0" fillId="100" borderId="0" xfId="157" applyFont="1" applyFill="1" applyBorder="1">
      <alignment/>
      <protection/>
    </xf>
    <xf numFmtId="184" fontId="91" fillId="100" borderId="0" xfId="123" applyFont="1" applyFill="1" applyBorder="1" applyAlignment="1">
      <alignment horizontal="center"/>
      <protection/>
    </xf>
    <xf numFmtId="184" fontId="101" fillId="100" borderId="0" xfId="122" applyFill="1" applyBorder="1" applyAlignment="1" applyProtection="1">
      <alignment horizontal="center"/>
      <protection/>
    </xf>
    <xf numFmtId="184" fontId="90" fillId="100" borderId="0" xfId="123" applyFill="1" applyBorder="1" applyAlignment="1">
      <alignment horizontal="center" vertical="center" wrapText="1"/>
      <protection/>
    </xf>
    <xf numFmtId="183" fontId="90" fillId="100" borderId="0" xfId="123" applyNumberFormat="1" applyFill="1" applyBorder="1" applyAlignment="1">
      <alignment horizontal="center" vertical="center"/>
      <protection/>
    </xf>
    <xf numFmtId="184" fontId="90" fillId="100" borderId="0" xfId="123" applyFill="1" applyBorder="1" applyAlignment="1">
      <alignment horizontal="center" vertical="center"/>
      <protection/>
    </xf>
    <xf numFmtId="183" fontId="124" fillId="100" borderId="0" xfId="123" applyNumberFormat="1" applyFont="1" applyFill="1" applyBorder="1" applyAlignment="1">
      <alignment horizontal="center"/>
      <protection/>
    </xf>
    <xf numFmtId="184" fontId="124" fillId="100" borderId="0" xfId="123" applyFont="1" applyFill="1" applyBorder="1" applyAlignment="1">
      <alignment horizontal="center"/>
      <protection/>
    </xf>
    <xf numFmtId="3" fontId="5" fillId="0" borderId="0" xfId="0" applyNumberFormat="1" applyFont="1" applyFill="1" applyAlignment="1">
      <alignment horizontal="center"/>
    </xf>
    <xf numFmtId="0" fontId="11" fillId="0" borderId="0" xfId="0" applyFont="1" applyBorder="1" applyAlignment="1">
      <alignment/>
    </xf>
    <xf numFmtId="0" fontId="11"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0" fillId="0" borderId="70" xfId="0" applyFont="1" applyFill="1" applyBorder="1" applyAlignment="1">
      <alignment/>
    </xf>
    <xf numFmtId="0" fontId="0" fillId="0" borderId="58" xfId="0" applyFont="1" applyBorder="1" applyAlignment="1">
      <alignment horizontal="left" vertical="top" wrapText="1" indent="4"/>
    </xf>
    <xf numFmtId="0" fontId="0" fillId="0" borderId="0" xfId="159" applyFont="1" applyAlignment="1">
      <alignment vertical="center"/>
      <protection/>
    </xf>
    <xf numFmtId="2" fontId="0" fillId="0" borderId="0" xfId="159" applyNumberFormat="1" applyFont="1">
      <alignment/>
      <protection/>
    </xf>
    <xf numFmtId="2" fontId="0" fillId="0" borderId="0" xfId="159" applyNumberFormat="1" applyFont="1" applyBorder="1">
      <alignment/>
      <protection/>
    </xf>
    <xf numFmtId="0" fontId="3" fillId="0" borderId="0" xfId="158" applyFont="1" applyAlignment="1">
      <alignment vertical="center"/>
      <protection/>
    </xf>
    <xf numFmtId="0" fontId="59" fillId="0" borderId="0" xfId="0" applyFont="1" applyFill="1" applyBorder="1" applyAlignment="1">
      <alignment vertical="top"/>
    </xf>
    <xf numFmtId="0" fontId="0" fillId="0" borderId="0" xfId="0" applyFont="1" applyFill="1" applyBorder="1" applyAlignment="1">
      <alignment/>
    </xf>
    <xf numFmtId="0" fontId="59"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vertical="top"/>
    </xf>
    <xf numFmtId="0" fontId="2" fillId="0" borderId="65" xfId="0" applyFont="1" applyFill="1" applyBorder="1" applyAlignment="1">
      <alignment vertical="center"/>
    </xf>
    <xf numFmtId="0" fontId="2" fillId="0" borderId="61" xfId="0" applyFont="1" applyFill="1" applyBorder="1" applyAlignment="1">
      <alignment horizontal="center" vertical="center"/>
    </xf>
    <xf numFmtId="0" fontId="7" fillId="0" borderId="61" xfId="0"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71" xfId="0" applyFont="1" applyFill="1" applyBorder="1" applyAlignment="1">
      <alignment vertical="center"/>
    </xf>
    <xf numFmtId="3" fontId="2" fillId="0" borderId="72" xfId="0" applyNumberFormat="1" applyFont="1" applyFill="1" applyBorder="1" applyAlignment="1">
      <alignment horizontal="right" vertical="center" indent="1"/>
    </xf>
    <xf numFmtId="3" fontId="2" fillId="0" borderId="63" xfId="0" applyNumberFormat="1" applyFont="1" applyFill="1" applyBorder="1" applyAlignment="1">
      <alignment horizontal="right" vertical="center" indent="1"/>
    </xf>
    <xf numFmtId="167" fontId="2" fillId="0" borderId="63" xfId="160" applyNumberFormat="1" applyFont="1" applyFill="1" applyBorder="1" applyAlignment="1">
      <alignment horizontal="right" vertical="center" indent="2"/>
    </xf>
    <xf numFmtId="167" fontId="2" fillId="0" borderId="64" xfId="160" applyNumberFormat="1" applyFont="1" applyFill="1" applyBorder="1" applyAlignment="1">
      <alignment horizontal="right" vertical="center" indent="2"/>
    </xf>
    <xf numFmtId="0" fontId="0" fillId="0" borderId="31" xfId="0" applyNumberFormat="1" applyFont="1" applyFill="1" applyBorder="1" applyAlignment="1">
      <alignment horizontal="left" vertical="center"/>
    </xf>
    <xf numFmtId="0" fontId="0" fillId="0" borderId="31" xfId="0" applyNumberFormat="1" applyFont="1" applyFill="1" applyBorder="1" applyAlignment="1">
      <alignment vertical="center" wrapText="1"/>
    </xf>
    <xf numFmtId="0" fontId="0" fillId="0" borderId="31" xfId="0" applyNumberFormat="1" applyFont="1" applyFill="1" applyBorder="1" applyAlignment="1">
      <alignment horizontal="left" vertical="center" wrapText="1"/>
    </xf>
    <xf numFmtId="0" fontId="0" fillId="0" borderId="31" xfId="0" applyNumberFormat="1" applyFont="1" applyFill="1" applyBorder="1" applyAlignment="1" quotePrefix="1">
      <alignment vertical="center" wrapText="1"/>
    </xf>
    <xf numFmtId="0" fontId="2" fillId="24" borderId="60" xfId="0" applyNumberFormat="1" applyFont="1" applyFill="1" applyBorder="1" applyAlignment="1">
      <alignment vertical="center" wrapText="1"/>
    </xf>
    <xf numFmtId="0" fontId="0" fillId="0" borderId="38" xfId="158" applyFont="1" applyFill="1" applyBorder="1" applyAlignment="1">
      <alignment vertical="center"/>
      <protection/>
    </xf>
    <xf numFmtId="0" fontId="0" fillId="0" borderId="58" xfId="158" applyFont="1" applyFill="1" applyBorder="1" applyAlignment="1">
      <alignment vertical="center"/>
      <protection/>
    </xf>
    <xf numFmtId="0" fontId="2" fillId="24" borderId="58" xfId="158" applyFont="1" applyFill="1" applyBorder="1" applyAlignment="1">
      <alignment vertical="center"/>
      <protection/>
    </xf>
    <xf numFmtId="0" fontId="2" fillId="24" borderId="59" xfId="158" applyFont="1" applyFill="1" applyBorder="1" applyAlignment="1">
      <alignment vertical="center"/>
      <protection/>
    </xf>
    <xf numFmtId="0" fontId="0" fillId="0" borderId="31" xfId="159" applyFont="1" applyBorder="1" applyAlignment="1">
      <alignment horizontal="center" vertical="center" wrapText="1"/>
      <protection/>
    </xf>
    <xf numFmtId="0" fontId="91" fillId="0" borderId="31" xfId="159" applyFont="1" applyBorder="1" applyAlignment="1">
      <alignment horizontal="center" vertical="center" wrapText="1"/>
      <protection/>
    </xf>
    <xf numFmtId="0" fontId="124" fillId="0" borderId="31" xfId="159" applyFont="1" applyBorder="1" applyAlignment="1">
      <alignment horizontal="center" vertical="center" wrapText="1"/>
      <protection/>
    </xf>
    <xf numFmtId="49" fontId="2" fillId="101" borderId="31" xfId="0" applyNumberFormat="1" applyFont="1" applyFill="1" applyBorder="1" applyAlignment="1">
      <alignment/>
    </xf>
    <xf numFmtId="49" fontId="2" fillId="102" borderId="31" xfId="0" applyNumberFormat="1" applyFont="1" applyFill="1" applyBorder="1" applyAlignment="1">
      <alignment vertical="center"/>
    </xf>
    <xf numFmtId="166" fontId="2" fillId="102" borderId="31" xfId="0" applyNumberFormat="1" applyFont="1" applyFill="1" applyBorder="1" applyAlignment="1">
      <alignment horizontal="center" vertical="center"/>
    </xf>
    <xf numFmtId="167" fontId="2" fillId="102" borderId="31"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wrapText="1"/>
    </xf>
    <xf numFmtId="0" fontId="0" fillId="0" borderId="0" xfId="159" applyFont="1" applyBorder="1" applyAlignment="1">
      <alignment wrapText="1"/>
      <protection/>
    </xf>
    <xf numFmtId="0" fontId="69" fillId="0" borderId="0" xfId="127" applyFont="1" applyAlignment="1" applyProtection="1">
      <alignment/>
      <protection/>
    </xf>
    <xf numFmtId="0" fontId="0" fillId="0" borderId="50" xfId="159" applyFont="1" applyFill="1" applyBorder="1" applyAlignment="1">
      <alignment horizontal="left" vertical="center" wrapText="1"/>
      <protection/>
    </xf>
    <xf numFmtId="0" fontId="2" fillId="0" borderId="60"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wrapText="1"/>
    </xf>
    <xf numFmtId="0" fontId="2" fillId="0" borderId="74" xfId="0" applyFont="1" applyFill="1" applyBorder="1" applyAlignment="1">
      <alignment horizontal="center" vertical="center" wrapText="1"/>
    </xf>
    <xf numFmtId="0" fontId="59" fillId="0" borderId="0" xfId="0" applyFont="1" applyFill="1" applyAlignment="1">
      <alignment vertical="top" wrapText="1"/>
    </xf>
    <xf numFmtId="0" fontId="0" fillId="0" borderId="0" xfId="0" applyFont="1" applyFill="1" applyAlignment="1">
      <alignment wrapText="1"/>
    </xf>
    <xf numFmtId="0" fontId="0" fillId="0" borderId="0" xfId="0" applyFill="1" applyAlignment="1">
      <alignment/>
    </xf>
    <xf numFmtId="2" fontId="11" fillId="0" borderId="0" xfId="0" applyNumberFormat="1" applyFont="1" applyBorder="1" applyAlignment="1">
      <alignment wrapText="1"/>
    </xf>
    <xf numFmtId="0" fontId="11" fillId="0" borderId="0" xfId="0" applyFont="1" applyBorder="1" applyAlignment="1">
      <alignment wrapText="1"/>
    </xf>
    <xf numFmtId="0" fontId="3" fillId="0" borderId="0" xfId="0" applyFont="1" applyAlignment="1">
      <alignment horizontal="left" wrapText="1"/>
    </xf>
    <xf numFmtId="0" fontId="0" fillId="0" borderId="0" xfId="0" applyFont="1" applyBorder="1" applyAlignment="1">
      <alignment horizontal="left" vertical="center" wrapText="1"/>
    </xf>
    <xf numFmtId="0" fontId="3" fillId="0" borderId="75" xfId="159" applyFont="1" applyBorder="1" applyAlignment="1">
      <alignment horizontal="center" vertical="center"/>
      <protection/>
    </xf>
    <xf numFmtId="0" fontId="0" fillId="0" borderId="0" xfId="159" applyFont="1" applyFill="1" applyBorder="1" applyAlignment="1">
      <alignment horizontal="center" vertical="center"/>
      <protection/>
    </xf>
    <xf numFmtId="0" fontId="2" fillId="24" borderId="70" xfId="159" applyFont="1" applyFill="1" applyBorder="1" applyAlignment="1">
      <alignment horizontal="left" vertical="center" wrapText="1"/>
      <protection/>
    </xf>
    <xf numFmtId="181" fontId="2" fillId="24" borderId="0" xfId="159" applyNumberFormat="1" applyFont="1" applyFill="1" applyBorder="1" applyAlignment="1">
      <alignment horizontal="right" vertical="center"/>
      <protection/>
    </xf>
    <xf numFmtId="181" fontId="2" fillId="24" borderId="76" xfId="159" applyNumberFormat="1" applyFont="1" applyFill="1" applyBorder="1" applyAlignment="1">
      <alignment horizontal="right" vertical="center"/>
      <protection/>
    </xf>
    <xf numFmtId="181" fontId="2" fillId="0" borderId="0" xfId="159" applyNumberFormat="1" applyFont="1" applyFill="1" applyBorder="1" applyAlignment="1">
      <alignment horizontal="right" vertical="center"/>
      <protection/>
    </xf>
    <xf numFmtId="0" fontId="0" fillId="0" borderId="70" xfId="159" applyFont="1" applyBorder="1" applyAlignment="1">
      <alignment horizontal="left" vertical="center"/>
      <protection/>
    </xf>
    <xf numFmtId="181" fontId="0" fillId="0" borderId="0" xfId="159" applyNumberFormat="1" applyFont="1" applyBorder="1" applyAlignment="1">
      <alignment horizontal="right" vertical="center"/>
      <protection/>
    </xf>
    <xf numFmtId="181" fontId="0" fillId="0" borderId="76" xfId="159" applyNumberFormat="1" applyFont="1" applyBorder="1" applyAlignment="1">
      <alignment horizontal="right" vertical="center"/>
      <protection/>
    </xf>
    <xf numFmtId="181" fontId="0" fillId="0" borderId="0" xfId="159" applyNumberFormat="1" applyFont="1" applyFill="1" applyBorder="1" applyAlignment="1">
      <alignment horizontal="right" vertical="center"/>
      <protection/>
    </xf>
    <xf numFmtId="0" fontId="2" fillId="24" borderId="70" xfId="158" applyFont="1" applyFill="1" applyBorder="1" applyAlignment="1">
      <alignment horizontal="left" vertical="center" wrapText="1"/>
      <protection/>
    </xf>
    <xf numFmtId="43" fontId="2" fillId="24" borderId="0" xfId="159" applyNumberFormat="1" applyFont="1" applyFill="1" applyBorder="1" applyAlignment="1">
      <alignment horizontal="right" vertical="center"/>
      <protection/>
    </xf>
    <xf numFmtId="43" fontId="2" fillId="24" borderId="76" xfId="159" applyNumberFormat="1" applyFont="1" applyFill="1" applyBorder="1" applyAlignment="1">
      <alignment horizontal="right" vertical="center"/>
      <protection/>
    </xf>
    <xf numFmtId="43" fontId="2" fillId="0" borderId="0" xfId="159" applyNumberFormat="1" applyFont="1" applyFill="1" applyBorder="1" applyAlignment="1">
      <alignment horizontal="right" vertical="center"/>
      <protection/>
    </xf>
    <xf numFmtId="43" fontId="0" fillId="0" borderId="0" xfId="159" applyNumberFormat="1" applyFont="1" applyBorder="1" applyAlignment="1">
      <alignment horizontal="right" vertical="center"/>
      <protection/>
    </xf>
    <xf numFmtId="43" fontId="0" fillId="0" borderId="76" xfId="159" applyNumberFormat="1" applyFont="1" applyBorder="1" applyAlignment="1">
      <alignment horizontal="right" vertical="center"/>
      <protection/>
    </xf>
    <xf numFmtId="43" fontId="0" fillId="0" borderId="0" xfId="159" applyNumberFormat="1" applyFont="1" applyFill="1" applyBorder="1" applyAlignment="1">
      <alignment horizontal="right" vertical="center"/>
      <protection/>
    </xf>
    <xf numFmtId="181" fontId="2"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0" fontId="0" fillId="0" borderId="77" xfId="159" applyFont="1" applyBorder="1" applyAlignment="1">
      <alignment horizontal="left" vertical="center"/>
      <protection/>
    </xf>
    <xf numFmtId="43" fontId="0" fillId="0" borderId="49" xfId="159" applyNumberFormat="1" applyFont="1" applyBorder="1" applyAlignment="1">
      <alignment horizontal="right" vertical="center"/>
      <protection/>
    </xf>
    <xf numFmtId="43" fontId="0" fillId="0" borderId="78" xfId="159" applyNumberFormat="1" applyFont="1" applyBorder="1" applyAlignment="1">
      <alignment horizontal="right" vertical="center"/>
      <protection/>
    </xf>
    <xf numFmtId="0" fontId="2" fillId="0" borderId="0" xfId="159" applyFont="1" applyAlignment="1">
      <alignment horizontal="left"/>
      <protection/>
    </xf>
    <xf numFmtId="0" fontId="0" fillId="0" borderId="0" xfId="0" applyFont="1" applyAlignment="1">
      <alignment horizontal="right"/>
    </xf>
    <xf numFmtId="0" fontId="2" fillId="0" borderId="31" xfId="158" applyFont="1" applyBorder="1" applyAlignment="1">
      <alignment horizontal="center" vertical="center" wrapText="1"/>
      <protection/>
    </xf>
    <xf numFmtId="0" fontId="2" fillId="0" borderId="31" xfId="159" applyFont="1" applyBorder="1" applyAlignment="1">
      <alignment horizontal="center" vertical="center"/>
      <protection/>
    </xf>
    <xf numFmtId="167" fontId="0" fillId="0" borderId="0" xfId="0" applyNumberFormat="1" applyFont="1" applyFill="1" applyBorder="1" applyAlignment="1">
      <alignment/>
    </xf>
    <xf numFmtId="167" fontId="2" fillId="0" borderId="0" xfId="0" applyNumberFormat="1" applyFont="1" applyFill="1" applyBorder="1" applyAlignment="1">
      <alignment/>
    </xf>
    <xf numFmtId="2" fontId="0" fillId="0" borderId="0" xfId="0" applyNumberFormat="1" applyFont="1" applyAlignment="1">
      <alignment/>
    </xf>
    <xf numFmtId="199" fontId="0" fillId="0" borderId="0" xfId="0" applyNumberFormat="1" applyFont="1" applyAlignment="1">
      <alignment/>
    </xf>
    <xf numFmtId="198" fontId="0" fillId="0" borderId="0" xfId="0" applyNumberFormat="1" applyFont="1" applyAlignment="1">
      <alignment/>
    </xf>
    <xf numFmtId="167" fontId="0" fillId="0" borderId="38" xfId="158" applyNumberFormat="1" applyFont="1" applyFill="1" applyBorder="1" applyAlignment="1">
      <alignment horizontal="right" vertical="center" indent="1"/>
      <protection/>
    </xf>
    <xf numFmtId="167" fontId="91" fillId="0" borderId="38" xfId="158" applyNumberFormat="1" applyFont="1" applyFill="1" applyBorder="1" applyAlignment="1">
      <alignment horizontal="right" vertical="center" indent="1"/>
      <protection/>
    </xf>
    <xf numFmtId="167" fontId="0" fillId="0" borderId="38" xfId="158" applyNumberFormat="1" applyFont="1" applyFill="1" applyBorder="1" applyAlignment="1">
      <alignment horizontal="right" vertical="center" indent="3"/>
      <protection/>
    </xf>
    <xf numFmtId="167" fontId="0" fillId="0" borderId="58" xfId="158" applyNumberFormat="1" applyFont="1" applyFill="1" applyBorder="1" applyAlignment="1">
      <alignment horizontal="right" vertical="center" indent="1"/>
      <protection/>
    </xf>
    <xf numFmtId="167" fontId="91" fillId="0" borderId="58" xfId="158" applyNumberFormat="1" applyFont="1" applyFill="1" applyBorder="1" applyAlignment="1">
      <alignment horizontal="right" vertical="center" indent="1"/>
      <protection/>
    </xf>
    <xf numFmtId="167" fontId="0" fillId="0" borderId="58" xfId="158" applyNumberFormat="1" applyFont="1" applyFill="1" applyBorder="1" applyAlignment="1">
      <alignment horizontal="right" vertical="center" indent="3"/>
      <protection/>
    </xf>
    <xf numFmtId="167" fontId="0" fillId="0" borderId="58" xfId="0" applyNumberFormat="1" applyFont="1" applyBorder="1" applyAlignment="1">
      <alignment horizontal="right" indent="1"/>
    </xf>
    <xf numFmtId="167" fontId="91" fillId="0" borderId="58" xfId="0" applyNumberFormat="1" applyFont="1" applyBorder="1" applyAlignment="1">
      <alignment horizontal="right" indent="1"/>
    </xf>
    <xf numFmtId="167" fontId="0" fillId="0" borderId="58" xfId="0" applyNumberFormat="1" applyFont="1" applyBorder="1" applyAlignment="1">
      <alignment horizontal="right" indent="3"/>
    </xf>
    <xf numFmtId="167" fontId="2" fillId="24" borderId="58" xfId="0" applyNumberFormat="1" applyFont="1" applyFill="1" applyBorder="1" applyAlignment="1">
      <alignment horizontal="right" indent="1"/>
    </xf>
    <xf numFmtId="167" fontId="124" fillId="24" borderId="58" xfId="0" applyNumberFormat="1" applyFont="1" applyFill="1" applyBorder="1" applyAlignment="1">
      <alignment horizontal="right" indent="1"/>
    </xf>
    <xf numFmtId="167" fontId="2" fillId="24" borderId="58" xfId="0" applyNumberFormat="1" applyFont="1" applyFill="1" applyBorder="1" applyAlignment="1">
      <alignment horizontal="right" indent="3"/>
    </xf>
    <xf numFmtId="167" fontId="2" fillId="24" borderId="59" xfId="0" applyNumberFormat="1" applyFont="1" applyFill="1" applyBorder="1" applyAlignment="1">
      <alignment horizontal="right" indent="1"/>
    </xf>
    <xf numFmtId="167" fontId="124" fillId="24" borderId="59" xfId="0" applyNumberFormat="1" applyFont="1" applyFill="1" applyBorder="1" applyAlignment="1">
      <alignment horizontal="right" indent="1"/>
    </xf>
    <xf numFmtId="167" fontId="2" fillId="24" borderId="59" xfId="0" applyNumberFormat="1" applyFont="1" applyFill="1" applyBorder="1" applyAlignment="1">
      <alignment horizontal="right" indent="3"/>
    </xf>
    <xf numFmtId="0" fontId="0"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0" xfId="158" applyFont="1" applyFill="1" applyBorder="1" applyAlignment="1">
      <alignment vertical="center"/>
      <protection/>
    </xf>
    <xf numFmtId="0" fontId="2" fillId="24" borderId="70" xfId="158" applyFont="1" applyFill="1" applyBorder="1" applyAlignment="1">
      <alignment vertical="center"/>
      <protection/>
    </xf>
    <xf numFmtId="0" fontId="2" fillId="24" borderId="77" xfId="158" applyFont="1" applyFill="1" applyBorder="1" applyAlignment="1">
      <alignment vertical="center"/>
      <protection/>
    </xf>
    <xf numFmtId="0" fontId="2" fillId="0" borderId="0" xfId="0" applyFont="1" applyAlignment="1">
      <alignment/>
    </xf>
    <xf numFmtId="3" fontId="0" fillId="0" borderId="0" xfId="0" applyNumberFormat="1" applyFont="1" applyFill="1" applyAlignment="1">
      <alignment/>
    </xf>
    <xf numFmtId="0" fontId="4" fillId="0" borderId="0" xfId="127" applyFont="1" applyFill="1" applyAlignment="1" applyProtection="1">
      <alignment horizontal="center"/>
      <protection/>
    </xf>
    <xf numFmtId="164" fontId="0" fillId="0" borderId="0" xfId="0" applyNumberFormat="1" applyFont="1" applyFill="1" applyAlignment="1">
      <alignment/>
    </xf>
    <xf numFmtId="3" fontId="0" fillId="0" borderId="0" xfId="0" applyNumberFormat="1" applyFont="1" applyFill="1" applyBorder="1" applyAlignment="1">
      <alignment horizontal="center" wrapText="1"/>
    </xf>
    <xf numFmtId="164" fontId="2" fillId="101" borderId="31" xfId="0" applyNumberFormat="1" applyFont="1" applyFill="1" applyBorder="1" applyAlignment="1" quotePrefix="1">
      <alignment horizontal="right" vertical="center"/>
    </xf>
    <xf numFmtId="182" fontId="2" fillId="101" borderId="31" xfId="139" applyNumberFormat="1" applyFont="1" applyFill="1" applyBorder="1" applyAlignment="1">
      <alignment horizontal="right" vertical="center"/>
    </xf>
    <xf numFmtId="164" fontId="65" fillId="0" borderId="31" xfId="0" applyNumberFormat="1" applyFont="1" applyFill="1" applyBorder="1" applyAlignment="1" quotePrefix="1">
      <alignment horizontal="right" vertical="center"/>
    </xf>
    <xf numFmtId="43" fontId="65" fillId="0" borderId="31" xfId="139" applyFont="1" applyFill="1" applyBorder="1" applyAlignment="1">
      <alignment horizontal="right" vertical="center"/>
    </xf>
    <xf numFmtId="0" fontId="6" fillId="0" borderId="0" xfId="0" applyFont="1" applyFill="1" applyAlignment="1">
      <alignment/>
    </xf>
    <xf numFmtId="182" fontId="7" fillId="0" borderId="31" xfId="139" applyNumberFormat="1" applyFont="1" applyFill="1" applyBorder="1" applyAlignment="1">
      <alignment horizontal="right" vertical="center"/>
    </xf>
    <xf numFmtId="164" fontId="0" fillId="0" borderId="31" xfId="0" applyNumberFormat="1" applyFont="1" applyFill="1" applyBorder="1" applyAlignment="1" quotePrefix="1">
      <alignment horizontal="right" vertical="center"/>
    </xf>
    <xf numFmtId="182" fontId="0" fillId="0" borderId="31" xfId="139" applyNumberFormat="1" applyFont="1" applyFill="1" applyBorder="1" applyAlignment="1">
      <alignment horizontal="right" vertical="center"/>
    </xf>
    <xf numFmtId="164" fontId="6" fillId="0" borderId="31" xfId="0" applyNumberFormat="1" applyFont="1" applyFill="1" applyBorder="1" applyAlignment="1">
      <alignment horizontal="center" vertical="center"/>
    </xf>
    <xf numFmtId="43" fontId="0" fillId="0" borderId="31" xfId="139" applyNumberFormat="1" applyFont="1" applyFill="1" applyBorder="1" applyAlignment="1">
      <alignment horizontal="right" vertical="center"/>
    </xf>
    <xf numFmtId="164" fontId="2" fillId="24" borderId="31" xfId="0" applyNumberFormat="1" applyFont="1" applyFill="1" applyBorder="1" applyAlignment="1">
      <alignment horizontal="right" vertical="center" indent="1"/>
    </xf>
    <xf numFmtId="164" fontId="2" fillId="24" borderId="31" xfId="0" applyNumberFormat="1" applyFont="1" applyFill="1" applyBorder="1" applyAlignment="1" quotePrefix="1">
      <alignment horizontal="right" vertical="center" indent="1"/>
    </xf>
    <xf numFmtId="0" fontId="0" fillId="0" borderId="50" xfId="0" applyFont="1" applyBorder="1" applyAlignment="1">
      <alignment wrapText="1"/>
    </xf>
    <xf numFmtId="0" fontId="0" fillId="0" borderId="0" xfId="0" applyFont="1" applyBorder="1" applyAlignment="1">
      <alignment wrapText="1"/>
    </xf>
    <xf numFmtId="0" fontId="0" fillId="0" borderId="0" xfId="0" applyFont="1" applyFill="1" applyAlignment="1">
      <alignment/>
    </xf>
    <xf numFmtId="0" fontId="4" fillId="0" borderId="0" xfId="127" applyFill="1" applyAlignment="1" applyProtection="1">
      <alignment horizontal="left"/>
      <protection/>
    </xf>
    <xf numFmtId="166" fontId="0" fillId="0" borderId="31" xfId="0" applyNumberFormat="1" applyFont="1" applyFill="1" applyBorder="1" applyAlignment="1">
      <alignment horizontal="center" vertical="center"/>
    </xf>
    <xf numFmtId="167" fontId="0" fillId="0" borderId="31" xfId="0" applyNumberFormat="1" applyFont="1" applyFill="1" applyBorder="1" applyAlignment="1">
      <alignment horizontal="center" vertical="center"/>
    </xf>
    <xf numFmtId="0" fontId="0" fillId="0" borderId="0" xfId="0" applyFont="1" applyBorder="1" applyAlignment="1">
      <alignment/>
    </xf>
    <xf numFmtId="0" fontId="4" fillId="0" borderId="0" xfId="127" applyFont="1" applyBorder="1" applyAlignment="1" applyProtection="1">
      <alignment/>
      <protection/>
    </xf>
    <xf numFmtId="0" fontId="0" fillId="0" borderId="31" xfId="0" applyFont="1" applyFill="1" applyBorder="1" applyAlignment="1">
      <alignment/>
    </xf>
    <xf numFmtId="0" fontId="0" fillId="24" borderId="31" xfId="0" applyFont="1" applyFill="1" applyBorder="1" applyAlignment="1">
      <alignment/>
    </xf>
    <xf numFmtId="0" fontId="0" fillId="0" borderId="51" xfId="0" applyFont="1" applyFill="1" applyBorder="1" applyAlignment="1">
      <alignment/>
    </xf>
    <xf numFmtId="0" fontId="0" fillId="0" borderId="31" xfId="0" applyFont="1" applyFill="1" applyBorder="1" applyAlignment="1" quotePrefix="1">
      <alignment/>
    </xf>
    <xf numFmtId="165" fontId="0" fillId="0" borderId="31" xfId="160" applyNumberFormat="1" applyFont="1" applyFill="1" applyBorder="1" applyAlignment="1">
      <alignment horizontal="right" indent="1"/>
    </xf>
    <xf numFmtId="165" fontId="0" fillId="0" borderId="60" xfId="160" applyNumberFormat="1" applyFont="1" applyFill="1" applyBorder="1" applyAlignment="1">
      <alignment horizontal="right" indent="1"/>
    </xf>
    <xf numFmtId="0" fontId="0" fillId="24" borderId="31" xfId="0" applyFont="1" applyFill="1" applyBorder="1" applyAlignment="1" quotePrefix="1">
      <alignment/>
    </xf>
    <xf numFmtId="165" fontId="0" fillId="24" borderId="31" xfId="160" applyNumberFormat="1" applyFont="1" applyFill="1" applyBorder="1" applyAlignment="1">
      <alignment horizontal="right" indent="1"/>
    </xf>
    <xf numFmtId="165" fontId="0" fillId="24" borderId="60" xfId="160" applyNumberFormat="1" applyFont="1" applyFill="1" applyBorder="1" applyAlignment="1">
      <alignment horizontal="right" indent="1"/>
    </xf>
    <xf numFmtId="168" fontId="0" fillId="0" borderId="31" xfId="0" applyNumberFormat="1" applyFont="1" applyFill="1" applyBorder="1" applyAlignment="1">
      <alignment horizontal="right" indent="1"/>
    </xf>
    <xf numFmtId="168" fontId="0" fillId="0" borderId="60" xfId="0" applyNumberFormat="1" applyFont="1" applyFill="1" applyBorder="1" applyAlignment="1">
      <alignment horizontal="right" indent="1"/>
    </xf>
    <xf numFmtId="0" fontId="0" fillId="0" borderId="0" xfId="0" applyFont="1" applyBorder="1" applyAlignment="1" quotePrefix="1">
      <alignment/>
    </xf>
    <xf numFmtId="0" fontId="0" fillId="0" borderId="0" xfId="0" applyFont="1" applyBorder="1" applyAlignment="1">
      <alignment horizontal="right" indent="1"/>
    </xf>
    <xf numFmtId="168" fontId="0" fillId="0" borderId="0" xfId="0" applyNumberFormat="1" applyFont="1" applyBorder="1" applyAlignment="1">
      <alignment/>
    </xf>
    <xf numFmtId="168" fontId="0" fillId="0" borderId="79" xfId="0" applyNumberFormat="1" applyFont="1" applyBorder="1" applyAlignment="1">
      <alignment/>
    </xf>
    <xf numFmtId="170" fontId="0" fillId="0" borderId="61" xfId="139" applyNumberFormat="1" applyFont="1" applyFill="1" applyBorder="1" applyAlignment="1">
      <alignment horizontal="center"/>
    </xf>
    <xf numFmtId="170" fontId="0" fillId="0" borderId="66" xfId="139" applyNumberFormat="1" applyFont="1" applyFill="1" applyBorder="1" applyAlignment="1">
      <alignment horizontal="center"/>
    </xf>
    <xf numFmtId="167" fontId="0" fillId="0" borderId="65" xfId="0" applyNumberFormat="1" applyFont="1" applyFill="1" applyBorder="1" applyAlignment="1">
      <alignment horizontal="center"/>
    </xf>
    <xf numFmtId="167" fontId="0" fillId="0" borderId="61" xfId="0" applyNumberFormat="1" applyFont="1" applyFill="1" applyBorder="1" applyAlignment="1">
      <alignment horizontal="center"/>
    </xf>
    <xf numFmtId="167" fontId="0" fillId="0" borderId="68" xfId="0" applyNumberFormat="1" applyFont="1" applyFill="1" applyBorder="1" applyAlignment="1">
      <alignment horizontal="center"/>
    </xf>
    <xf numFmtId="167" fontId="0" fillId="0" borderId="66" xfId="0" applyNumberFormat="1" applyFont="1" applyFill="1" applyBorder="1" applyAlignment="1">
      <alignment horizontal="center"/>
    </xf>
    <xf numFmtId="0" fontId="0" fillId="0" borderId="54" xfId="0" applyFont="1" applyFill="1" applyBorder="1" applyAlignment="1">
      <alignment/>
    </xf>
    <xf numFmtId="170" fontId="0" fillId="0" borderId="59" xfId="139" applyNumberFormat="1" applyFont="1" applyFill="1" applyBorder="1" applyAlignment="1">
      <alignment horizontal="center"/>
    </xf>
    <xf numFmtId="170" fontId="0" fillId="0" borderId="62" xfId="139"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right"/>
    </xf>
    <xf numFmtId="0" fontId="2" fillId="0" borderId="80" xfId="0" applyFont="1" applyBorder="1" applyAlignment="1">
      <alignment vertical="center" wrapText="1"/>
    </xf>
    <xf numFmtId="0" fontId="2" fillId="0" borderId="81" xfId="0" applyFont="1" applyBorder="1" applyAlignment="1">
      <alignment vertical="center" wrapText="1"/>
    </xf>
    <xf numFmtId="0" fontId="0" fillId="0" borderId="0" xfId="0" applyFont="1" applyFill="1" applyAlignment="1">
      <alignment vertical="center"/>
    </xf>
    <xf numFmtId="0" fontId="2" fillId="0" borderId="74" xfId="0" applyFont="1" applyBorder="1" applyAlignment="1">
      <alignment horizontal="center" vertical="center" wrapText="1"/>
    </xf>
    <xf numFmtId="0" fontId="0" fillId="0" borderId="0" xfId="0" applyBorder="1" applyAlignment="1">
      <alignment vertical="center"/>
    </xf>
    <xf numFmtId="0" fontId="0" fillId="0" borderId="82" xfId="0" applyFont="1" applyFill="1" applyBorder="1" applyAlignment="1">
      <alignment vertical="center"/>
    </xf>
    <xf numFmtId="167" fontId="0" fillId="0" borderId="59" xfId="160" applyNumberFormat="1" applyFont="1" applyFill="1" applyBorder="1" applyAlignment="1">
      <alignment horizontal="right" vertical="center" indent="2"/>
    </xf>
    <xf numFmtId="167" fontId="0" fillId="0" borderId="62" xfId="160" applyNumberFormat="1" applyFont="1" applyFill="1" applyBorder="1" applyAlignment="1">
      <alignment horizontal="right" vertical="center" indent="2"/>
    </xf>
    <xf numFmtId="0" fontId="0" fillId="0" borderId="82" xfId="0" applyFont="1" applyFill="1" applyBorder="1" applyAlignment="1">
      <alignment vertical="center" wrapText="1"/>
    </xf>
    <xf numFmtId="3" fontId="0" fillId="0" borderId="0" xfId="0" applyNumberFormat="1" applyFont="1" applyFill="1" applyBorder="1" applyAlignment="1">
      <alignment/>
    </xf>
    <xf numFmtId="0" fontId="2" fillId="0" borderId="0" xfId="0" applyFont="1" applyFill="1" applyAlignment="1">
      <alignment vertical="top"/>
    </xf>
    <xf numFmtId="0" fontId="0" fillId="0" borderId="0" xfId="0" applyFont="1" applyFill="1" applyAlignment="1">
      <alignment horizontal="right" indent="1"/>
    </xf>
    <xf numFmtId="0" fontId="2" fillId="0" borderId="0" xfId="0" applyFont="1" applyFill="1" applyAlignment="1">
      <alignment horizontal="right" indent="1"/>
    </xf>
    <xf numFmtId="0" fontId="2" fillId="0" borderId="74" xfId="0" applyFont="1" applyFill="1" applyBorder="1" applyAlignment="1">
      <alignment vertical="center"/>
    </xf>
    <xf numFmtId="0" fontId="0" fillId="0" borderId="83" xfId="0" applyFont="1" applyFill="1" applyBorder="1" applyAlignment="1">
      <alignment horizontal="center" wrapText="1"/>
    </xf>
    <xf numFmtId="0" fontId="0" fillId="0" borderId="58" xfId="0" applyFont="1" applyFill="1" applyBorder="1" applyAlignment="1">
      <alignment horizontal="center" wrapText="1"/>
    </xf>
    <xf numFmtId="0" fontId="0" fillId="0" borderId="84" xfId="0" applyFont="1" applyFill="1" applyBorder="1" applyAlignment="1">
      <alignment horizontal="center" wrapText="1"/>
    </xf>
    <xf numFmtId="171" fontId="0" fillId="0" borderId="83" xfId="139" applyNumberFormat="1" applyFont="1" applyFill="1" applyBorder="1" applyAlignment="1">
      <alignment horizontal="right" indent="1"/>
    </xf>
    <xf numFmtId="171" fontId="0" fillId="0" borderId="58" xfId="139" applyNumberFormat="1" applyFont="1" applyFill="1" applyBorder="1" applyAlignment="1">
      <alignment horizontal="right" indent="1"/>
    </xf>
    <xf numFmtId="167" fontId="0" fillId="0" borderId="58" xfId="0" applyNumberFormat="1" applyFont="1" applyFill="1" applyBorder="1" applyAlignment="1">
      <alignment horizontal="right" indent="1"/>
    </xf>
    <xf numFmtId="0" fontId="0" fillId="0" borderId="84" xfId="0" applyFont="1" applyFill="1" applyBorder="1" applyAlignment="1">
      <alignment horizontal="right" indent="1"/>
    </xf>
    <xf numFmtId="171" fontId="2" fillId="0" borderId="85" xfId="139" applyNumberFormat="1" applyFont="1" applyFill="1" applyBorder="1" applyAlignment="1">
      <alignment horizontal="right" indent="1"/>
    </xf>
    <xf numFmtId="171" fontId="2" fillId="0" borderId="63" xfId="139" applyNumberFormat="1" applyFont="1" applyFill="1" applyBorder="1" applyAlignment="1">
      <alignment horizontal="right" indent="1"/>
    </xf>
    <xf numFmtId="167" fontId="2" fillId="0" borderId="63" xfId="0" applyNumberFormat="1" applyFont="1" applyFill="1" applyBorder="1" applyAlignment="1">
      <alignment horizontal="right" indent="1"/>
    </xf>
    <xf numFmtId="0" fontId="2" fillId="0" borderId="64" xfId="0" applyFont="1" applyFill="1" applyBorder="1" applyAlignment="1">
      <alignment horizontal="right" indent="1"/>
    </xf>
    <xf numFmtId="170" fontId="0" fillId="0" borderId="83" xfId="139" applyNumberFormat="1" applyFont="1" applyFill="1" applyBorder="1" applyAlignment="1">
      <alignment horizontal="right" indent="1"/>
    </xf>
    <xf numFmtId="170" fontId="2" fillId="0" borderId="85" xfId="139" applyNumberFormat="1" applyFont="1" applyFill="1" applyBorder="1" applyAlignment="1">
      <alignment horizontal="right" indent="1"/>
    </xf>
    <xf numFmtId="0" fontId="0" fillId="0" borderId="86" xfId="0" applyFont="1" applyFill="1" applyBorder="1" applyAlignment="1">
      <alignment horizontal="center" vertical="center"/>
    </xf>
    <xf numFmtId="0" fontId="0" fillId="0" borderId="79"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horizontal="center"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86" xfId="0" applyFont="1" applyFill="1" applyBorder="1" applyAlignment="1">
      <alignment/>
    </xf>
    <xf numFmtId="0" fontId="2" fillId="0" borderId="91" xfId="0" applyFont="1" applyFill="1" applyBorder="1" applyAlignment="1">
      <alignment vertical="center"/>
    </xf>
    <xf numFmtId="0" fontId="0" fillId="0" borderId="0" xfId="0" applyFont="1" applyAlignment="1">
      <alignment horizontal="center"/>
    </xf>
    <xf numFmtId="167" fontId="0" fillId="0" borderId="0" xfId="0" applyNumberFormat="1" applyFont="1" applyBorder="1" applyAlignment="1">
      <alignment horizontal="center"/>
    </xf>
    <xf numFmtId="167" fontId="0" fillId="0" borderId="0" xfId="0" applyNumberFormat="1" applyFont="1" applyFill="1" applyBorder="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Border="1" applyAlignment="1">
      <alignment vertical="top" wrapText="1"/>
    </xf>
    <xf numFmtId="0" fontId="0" fillId="0" borderId="38" xfId="0" applyFont="1" applyBorder="1" applyAlignment="1">
      <alignment vertical="top" wrapText="1"/>
    </xf>
    <xf numFmtId="0" fontId="0" fillId="0" borderId="38" xfId="0" applyFont="1" applyBorder="1" applyAlignment="1">
      <alignment/>
    </xf>
    <xf numFmtId="170" fontId="0" fillId="0" borderId="58" xfId="139" applyNumberFormat="1" applyFont="1" applyFill="1" applyBorder="1" applyAlignment="1">
      <alignment horizontal="right" indent="1"/>
    </xf>
    <xf numFmtId="170" fontId="0" fillId="0" borderId="59" xfId="139" applyNumberFormat="1" applyFont="1" applyFill="1" applyBorder="1" applyAlignment="1">
      <alignment horizontal="right" indent="1"/>
    </xf>
    <xf numFmtId="170" fontId="0" fillId="0" borderId="59" xfId="139" applyNumberFormat="1" applyFont="1" applyBorder="1" applyAlignment="1">
      <alignment horizontal="right" indent="1"/>
    </xf>
    <xf numFmtId="0" fontId="0" fillId="0" borderId="38" xfId="0" applyFont="1" applyBorder="1" applyAlignment="1">
      <alignment horizontal="left" vertical="top" wrapText="1"/>
    </xf>
    <xf numFmtId="0" fontId="0" fillId="0" borderId="58" xfId="0" applyFont="1" applyBorder="1" applyAlignment="1">
      <alignment horizontal="left" vertical="top" wrapText="1"/>
    </xf>
    <xf numFmtId="0" fontId="0" fillId="0" borderId="58" xfId="0" applyFont="1" applyFill="1" applyBorder="1" applyAlignment="1">
      <alignment vertical="top" wrapText="1"/>
    </xf>
    <xf numFmtId="0" fontId="0" fillId="0" borderId="58" xfId="0" applyFont="1" applyBorder="1" applyAlignment="1">
      <alignment horizontal="left" vertical="top" wrapText="1" indent="5"/>
    </xf>
    <xf numFmtId="0" fontId="0" fillId="0" borderId="58" xfId="0" applyFont="1" applyFill="1" applyBorder="1" applyAlignment="1">
      <alignment horizontal="left" vertical="top" wrapText="1" indent="5"/>
    </xf>
    <xf numFmtId="0" fontId="0" fillId="0" borderId="59" xfId="0" applyFont="1" applyFill="1" applyBorder="1" applyAlignment="1">
      <alignment horizontal="left" vertical="top" wrapText="1" indent="5"/>
    </xf>
    <xf numFmtId="0" fontId="0" fillId="0" borderId="0" xfId="0" applyFont="1" applyFill="1" applyBorder="1" applyAlignment="1">
      <alignment vertical="top" wrapText="1"/>
    </xf>
    <xf numFmtId="167" fontId="0" fillId="0" borderId="0" xfId="160" applyNumberFormat="1" applyFont="1" applyFill="1" applyBorder="1" applyAlignment="1">
      <alignment horizontal="center"/>
    </xf>
    <xf numFmtId="165" fontId="0" fillId="0" borderId="0" xfId="160" applyNumberFormat="1" applyFont="1" applyBorder="1" applyAlignment="1">
      <alignment/>
    </xf>
    <xf numFmtId="49" fontId="0" fillId="0" borderId="0" xfId="0" applyNumberFormat="1" applyFont="1" applyBorder="1" applyAlignment="1">
      <alignment vertical="top" wrapText="1"/>
    </xf>
    <xf numFmtId="0" fontId="0" fillId="0" borderId="31" xfId="0" applyFont="1" applyBorder="1" applyAlignment="1">
      <alignment vertical="top" wrapText="1"/>
    </xf>
    <xf numFmtId="0" fontId="0" fillId="0" borderId="59" xfId="0" applyFont="1" applyFill="1" applyBorder="1" applyAlignment="1">
      <alignment vertical="top" wrapText="1"/>
    </xf>
    <xf numFmtId="0" fontId="89" fillId="0" borderId="0" xfId="0" applyFont="1" applyAlignment="1">
      <alignment horizontal="left"/>
    </xf>
    <xf numFmtId="0" fontId="1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170" fontId="0" fillId="0" borderId="31" xfId="139" applyNumberFormat="1" applyFont="1" applyFill="1" applyBorder="1" applyAlignment="1">
      <alignment horizontal="right" indent="1"/>
    </xf>
    <xf numFmtId="170" fontId="0" fillId="0" borderId="31" xfId="139" applyNumberFormat="1" applyFont="1" applyBorder="1" applyAlignment="1">
      <alignment horizontal="right" indent="1"/>
    </xf>
    <xf numFmtId="169" fontId="0" fillId="0" borderId="38" xfId="139" applyNumberFormat="1" applyFont="1" applyFill="1" applyBorder="1" applyAlignment="1">
      <alignment horizontal="right" indent="1"/>
    </xf>
    <xf numFmtId="169" fontId="0" fillId="0" borderId="38" xfId="0" applyNumberFormat="1" applyFont="1" applyBorder="1" applyAlignment="1">
      <alignment horizontal="right" indent="1"/>
    </xf>
    <xf numFmtId="170" fontId="0" fillId="0" borderId="38" xfId="139" applyNumberFormat="1" applyFont="1" applyBorder="1" applyAlignment="1">
      <alignment horizontal="right" indent="1"/>
    </xf>
    <xf numFmtId="170" fontId="0" fillId="0" borderId="38" xfId="139" applyNumberFormat="1" applyFont="1" applyFill="1" applyBorder="1" applyAlignment="1">
      <alignment horizontal="right" indent="1"/>
    </xf>
    <xf numFmtId="169" fontId="0" fillId="0" borderId="58" xfId="139" applyNumberFormat="1" applyFont="1" applyFill="1" applyBorder="1" applyAlignment="1">
      <alignment horizontal="right" indent="1"/>
    </xf>
    <xf numFmtId="169" fontId="0" fillId="0" borderId="58" xfId="0" applyNumberFormat="1" applyFont="1" applyBorder="1" applyAlignment="1">
      <alignment horizontal="right" indent="1"/>
    </xf>
    <xf numFmtId="170" fontId="0" fillId="0" borderId="58" xfId="139" applyNumberFormat="1" applyFont="1" applyBorder="1" applyAlignment="1">
      <alignment horizontal="right" indent="1"/>
    </xf>
    <xf numFmtId="167" fontId="0" fillId="0" borderId="59" xfId="160" applyNumberFormat="1" applyFont="1" applyFill="1" applyBorder="1" applyAlignment="1">
      <alignment horizontal="right" indent="1"/>
    </xf>
    <xf numFmtId="0" fontId="0" fillId="0" borderId="38" xfId="0" applyFont="1" applyBorder="1" applyAlignment="1">
      <alignment horizontal="right" indent="1"/>
    </xf>
    <xf numFmtId="0" fontId="60" fillId="0" borderId="38" xfId="0" applyFont="1" applyFill="1" applyBorder="1" applyAlignment="1">
      <alignment horizontal="right" indent="1"/>
    </xf>
    <xf numFmtId="0" fontId="60" fillId="24" borderId="58" xfId="0" applyFont="1" applyFill="1" applyBorder="1" applyAlignment="1">
      <alignment horizontal="right" indent="1"/>
    </xf>
    <xf numFmtId="167" fontId="0" fillId="0" borderId="58" xfId="160" applyNumberFormat="1" applyFont="1" applyFill="1" applyBorder="1" applyAlignment="1">
      <alignment horizontal="right" indent="1"/>
    </xf>
    <xf numFmtId="0" fontId="60" fillId="0" borderId="58" xfId="0" applyFont="1" applyFill="1" applyBorder="1" applyAlignment="1">
      <alignment horizontal="right" indent="1"/>
    </xf>
    <xf numFmtId="0" fontId="0" fillId="0" borderId="58" xfId="0" applyFont="1" applyFill="1" applyBorder="1" applyAlignment="1">
      <alignment horizontal="right" indent="1"/>
    </xf>
    <xf numFmtId="167" fontId="0" fillId="24" borderId="58" xfId="160" applyNumberFormat="1" applyFont="1" applyFill="1" applyBorder="1" applyAlignment="1">
      <alignment horizontal="right" indent="1"/>
    </xf>
    <xf numFmtId="167" fontId="0" fillId="24" borderId="59" xfId="160" applyNumberFormat="1" applyFont="1" applyFill="1" applyBorder="1" applyAlignment="1">
      <alignment horizontal="right" indent="1"/>
    </xf>
    <xf numFmtId="0" fontId="4" fillId="0" borderId="0" xfId="127" applyFill="1" applyAlignment="1" applyProtection="1">
      <alignment horizontal="left" vertical="center"/>
      <protection/>
    </xf>
    <xf numFmtId="0" fontId="2" fillId="0" borderId="0" xfId="0" applyFont="1" applyBorder="1" applyAlignment="1">
      <alignment vertical="top"/>
    </xf>
    <xf numFmtId="0" fontId="0" fillId="0" borderId="0" xfId="0" applyFont="1" applyBorder="1" applyAlignment="1">
      <alignment horizontal="center" vertical="center"/>
    </xf>
    <xf numFmtId="0" fontId="0" fillId="0" borderId="58" xfId="157" applyFont="1" applyFill="1" applyBorder="1">
      <alignment/>
      <protection/>
    </xf>
    <xf numFmtId="0" fontId="0" fillId="0" borderId="0" xfId="157" applyFont="1" applyFill="1" applyAlignment="1">
      <alignment horizontal="center"/>
      <protection/>
    </xf>
    <xf numFmtId="0" fontId="0" fillId="0" borderId="0" xfId="157" applyFont="1" applyFill="1" applyBorder="1">
      <alignment/>
      <protection/>
    </xf>
    <xf numFmtId="184" fontId="132" fillId="0" borderId="0" xfId="123" applyFont="1" applyFill="1" applyBorder="1">
      <alignment/>
      <protection/>
    </xf>
    <xf numFmtId="184" fontId="91" fillId="0" borderId="0" xfId="123" applyFont="1" applyFill="1" applyBorder="1" applyAlignment="1">
      <alignment horizontal="center"/>
      <protection/>
    </xf>
    <xf numFmtId="0" fontId="0" fillId="0" borderId="0" xfId="157" applyFont="1" applyFill="1" applyAlignment="1">
      <alignment horizontal="left" wrapText="1"/>
      <protection/>
    </xf>
    <xf numFmtId="0" fontId="0" fillId="0" borderId="0" xfId="157" applyFont="1" applyFill="1" applyAlignment="1">
      <alignment horizontal="center"/>
      <protection/>
    </xf>
    <xf numFmtId="184" fontId="91" fillId="0" borderId="0" xfId="123" applyFont="1" applyFill="1" applyBorder="1">
      <alignment/>
      <protection/>
    </xf>
    <xf numFmtId="0" fontId="0" fillId="0" borderId="0" xfId="157" applyFont="1" applyFill="1" applyAlignment="1">
      <alignment wrapText="1"/>
      <protection/>
    </xf>
    <xf numFmtId="0" fontId="0" fillId="0" borderId="0" xfId="157" applyFont="1" applyFill="1">
      <alignment/>
      <protection/>
    </xf>
    <xf numFmtId="0" fontId="0" fillId="0" borderId="31" xfId="157" applyFont="1" applyFill="1" applyBorder="1" applyAlignment="1">
      <alignment horizontal="center" vertical="center" wrapText="1"/>
      <protection/>
    </xf>
    <xf numFmtId="184" fontId="90" fillId="0" borderId="0" xfId="123" applyFill="1" applyBorder="1" applyAlignment="1">
      <alignment vertical="center"/>
      <protection/>
    </xf>
    <xf numFmtId="184" fontId="90" fillId="0" borderId="0" xfId="123" applyFill="1" applyBorder="1" applyAlignment="1">
      <alignment horizontal="center" vertical="center" wrapText="1"/>
      <protection/>
    </xf>
    <xf numFmtId="0" fontId="0" fillId="0" borderId="38" xfId="157" applyFont="1" applyFill="1" applyBorder="1">
      <alignment/>
      <protection/>
    </xf>
    <xf numFmtId="3" fontId="0" fillId="0" borderId="38" xfId="157" applyNumberFormat="1" applyFont="1" applyFill="1" applyBorder="1" applyAlignment="1" quotePrefix="1">
      <alignment horizontal="right" indent="2"/>
      <protection/>
    </xf>
    <xf numFmtId="3" fontId="0" fillId="0" borderId="38" xfId="157" applyNumberFormat="1" applyFont="1" applyFill="1" applyBorder="1" applyAlignment="1" quotePrefix="1">
      <alignment horizontal="right" indent="3"/>
      <protection/>
    </xf>
    <xf numFmtId="3" fontId="0" fillId="0" borderId="38" xfId="157" applyNumberFormat="1" applyFont="1" applyFill="1" applyBorder="1" applyAlignment="1" quotePrefix="1">
      <alignment horizontal="right" indent="4"/>
      <protection/>
    </xf>
    <xf numFmtId="202" fontId="133" fillId="0" borderId="0" xfId="121" applyNumberFormat="1" applyFont="1" applyFill="1" applyBorder="1" applyAlignment="1" applyProtection="1">
      <alignment horizontal="center" vertical="center"/>
      <protection/>
    </xf>
    <xf numFmtId="3" fontId="0" fillId="0" borderId="58" xfId="157" applyNumberFormat="1" applyFont="1" applyFill="1" applyBorder="1" applyAlignment="1" quotePrefix="1">
      <alignment horizontal="right" indent="2"/>
      <protection/>
    </xf>
    <xf numFmtId="3" fontId="0" fillId="0" borderId="58" xfId="157" applyNumberFormat="1" applyFont="1" applyFill="1" applyBorder="1" applyAlignment="1" quotePrefix="1">
      <alignment horizontal="right" indent="3"/>
      <protection/>
    </xf>
    <xf numFmtId="3" fontId="0" fillId="0" borderId="58" xfId="157" applyNumberFormat="1" applyFont="1" applyFill="1" applyBorder="1" applyAlignment="1" quotePrefix="1">
      <alignment horizontal="right" indent="4"/>
      <protection/>
    </xf>
    <xf numFmtId="0" fontId="0" fillId="0" borderId="59" xfId="157" applyFont="1" applyFill="1" applyBorder="1">
      <alignment/>
      <protection/>
    </xf>
    <xf numFmtId="3" fontId="0" fillId="0" borderId="59" xfId="157" applyNumberFormat="1" applyFont="1" applyFill="1" applyBorder="1" applyAlignment="1" quotePrefix="1">
      <alignment horizontal="right" indent="2"/>
      <protection/>
    </xf>
    <xf numFmtId="3" fontId="0" fillId="0" borderId="59" xfId="157" applyNumberFormat="1" applyFont="1" applyFill="1" applyBorder="1" applyAlignment="1" quotePrefix="1">
      <alignment horizontal="right" indent="3"/>
      <protection/>
    </xf>
    <xf numFmtId="3" fontId="0" fillId="0" borderId="59" xfId="157" applyNumberFormat="1" applyFont="1" applyFill="1" applyBorder="1" applyAlignment="1" quotePrefix="1">
      <alignment horizontal="right" indent="4"/>
      <protection/>
    </xf>
    <xf numFmtId="0" fontId="2" fillId="0" borderId="31" xfId="157" applyFont="1" applyFill="1" applyBorder="1" applyAlignment="1">
      <alignment horizontal="left" wrapText="1"/>
      <protection/>
    </xf>
    <xf numFmtId="3" fontId="2" fillId="0" borderId="31" xfId="157" applyNumberFormat="1" applyFont="1" applyFill="1" applyBorder="1" applyAlignment="1" quotePrefix="1">
      <alignment horizontal="right" indent="2"/>
      <protection/>
    </xf>
    <xf numFmtId="3" fontId="2" fillId="0" borderId="31" xfId="157" applyNumberFormat="1" applyFont="1" applyFill="1" applyBorder="1" applyAlignment="1" quotePrefix="1">
      <alignment horizontal="center"/>
      <protection/>
    </xf>
    <xf numFmtId="184" fontId="90" fillId="0" borderId="0" xfId="123" applyFill="1" applyBorder="1">
      <alignment/>
      <protection/>
    </xf>
    <xf numFmtId="0" fontId="3" fillId="0" borderId="50" xfId="157" applyFont="1" applyFill="1" applyBorder="1" applyAlignment="1">
      <alignment horizontal="left"/>
      <protection/>
    </xf>
    <xf numFmtId="184" fontId="124" fillId="0" borderId="0" xfId="123" applyFont="1" applyFill="1" applyBorder="1">
      <alignment/>
      <protection/>
    </xf>
    <xf numFmtId="183" fontId="124" fillId="0" borderId="0" xfId="123" applyNumberFormat="1" applyFont="1" applyFill="1" applyBorder="1" applyAlignment="1">
      <alignment horizontal="center"/>
      <protection/>
    </xf>
    <xf numFmtId="0" fontId="127" fillId="0" borderId="0" xfId="157" applyFont="1" applyFill="1" applyBorder="1" applyAlignment="1">
      <alignment horizontal="left"/>
      <protection/>
    </xf>
    <xf numFmtId="0" fontId="10" fillId="0" borderId="0" xfId="157" applyFont="1" applyFill="1" applyAlignment="1">
      <alignment wrapText="1"/>
      <protection/>
    </xf>
    <xf numFmtId="0" fontId="10" fillId="0" borderId="0" xfId="157" applyFont="1" applyFill="1">
      <alignment/>
      <protection/>
    </xf>
    <xf numFmtId="0" fontId="64" fillId="0" borderId="0" xfId="157" applyFill="1">
      <alignment/>
      <protection/>
    </xf>
    <xf numFmtId="0" fontId="64" fillId="0" borderId="0" xfId="157" applyFill="1" applyAlignment="1">
      <alignment wrapText="1"/>
      <protection/>
    </xf>
    <xf numFmtId="0" fontId="0" fillId="0" borderId="0" xfId="157" applyFont="1" applyFill="1" applyAlignment="1">
      <alignment wrapText="1"/>
      <protection/>
    </xf>
    <xf numFmtId="0" fontId="0" fillId="0" borderId="0" xfId="157" applyFont="1" applyFill="1">
      <alignment/>
      <protection/>
    </xf>
    <xf numFmtId="0" fontId="0" fillId="0" borderId="31" xfId="157" applyFont="1" applyFill="1" applyBorder="1" applyAlignment="1">
      <alignment horizontal="center" vertical="center"/>
      <protection/>
    </xf>
    <xf numFmtId="0" fontId="2" fillId="0" borderId="0" xfId="157" applyFont="1" applyFill="1" applyAlignment="1">
      <alignment horizontal="left"/>
      <protection/>
    </xf>
    <xf numFmtId="0" fontId="10" fillId="0" borderId="0" xfId="157" applyFont="1" applyFill="1" applyAlignment="1">
      <alignment/>
      <protection/>
    </xf>
    <xf numFmtId="0" fontId="4" fillId="0" borderId="0" xfId="127" applyFont="1" applyFill="1" applyAlignment="1" applyProtection="1">
      <alignment horizontal="left"/>
      <protection/>
    </xf>
    <xf numFmtId="0" fontId="0" fillId="0" borderId="52" xfId="0" applyFont="1" applyBorder="1" applyAlignment="1">
      <alignment/>
    </xf>
    <xf numFmtId="167" fontId="0" fillId="0" borderId="92" xfId="0" applyNumberFormat="1" applyFont="1" applyBorder="1" applyAlignment="1">
      <alignment horizontal="center"/>
    </xf>
    <xf numFmtId="167" fontId="0" fillId="0" borderId="49" xfId="0" applyNumberFormat="1" applyFont="1" applyBorder="1" applyAlignment="1">
      <alignment horizontal="center"/>
    </xf>
    <xf numFmtId="167" fontId="0" fillId="0" borderId="49" xfId="0" applyNumberFormat="1" applyFont="1" applyFill="1" applyBorder="1" applyAlignment="1">
      <alignment horizontal="center"/>
    </xf>
    <xf numFmtId="0" fontId="0" fillId="0" borderId="93" xfId="0" applyFont="1" applyBorder="1" applyAlignment="1">
      <alignment horizontal="center"/>
    </xf>
    <xf numFmtId="0" fontId="0" fillId="0" borderId="54" xfId="0" applyFont="1" applyBorder="1" applyAlignment="1">
      <alignment/>
    </xf>
    <xf numFmtId="167" fontId="0" fillId="0" borderId="94" xfId="0" applyNumberFormat="1" applyFont="1" applyBorder="1" applyAlignment="1">
      <alignment horizontal="center"/>
    </xf>
    <xf numFmtId="167" fontId="0" fillId="0" borderId="51" xfId="0" applyNumberFormat="1" applyFont="1" applyBorder="1" applyAlignment="1">
      <alignment horizontal="center"/>
    </xf>
    <xf numFmtId="167" fontId="0" fillId="0" borderId="51" xfId="0" applyNumberFormat="1" applyFont="1" applyFill="1" applyBorder="1" applyAlignment="1">
      <alignment horizontal="center"/>
    </xf>
    <xf numFmtId="167" fontId="0" fillId="0" borderId="95" xfId="0" applyNumberFormat="1" applyFont="1" applyFill="1" applyBorder="1" applyAlignment="1">
      <alignment horizontal="center"/>
    </xf>
    <xf numFmtId="0" fontId="0" fillId="0" borderId="95" xfId="0" applyFont="1" applyBorder="1" applyAlignment="1">
      <alignment horizontal="center"/>
    </xf>
    <xf numFmtId="0" fontId="0" fillId="0" borderId="55" xfId="0" applyFont="1" applyBorder="1" applyAlignment="1">
      <alignment/>
    </xf>
    <xf numFmtId="167" fontId="0" fillId="0" borderId="96" xfId="0" applyNumberFormat="1" applyFont="1" applyBorder="1" applyAlignment="1">
      <alignment horizontal="center"/>
    </xf>
    <xf numFmtId="167" fontId="0" fillId="0" borderId="97" xfId="0" applyNumberFormat="1" applyFont="1" applyBorder="1" applyAlignment="1">
      <alignment horizontal="center"/>
    </xf>
    <xf numFmtId="167" fontId="0" fillId="0" borderId="97" xfId="0" applyNumberFormat="1" applyFont="1" applyFill="1" applyBorder="1" applyAlignment="1">
      <alignment horizontal="center"/>
    </xf>
    <xf numFmtId="167" fontId="0" fillId="0" borderId="98" xfId="0" applyNumberFormat="1" applyFont="1" applyFill="1" applyBorder="1" applyAlignment="1">
      <alignment horizontal="center"/>
    </xf>
    <xf numFmtId="0" fontId="0" fillId="0" borderId="91" xfId="0" applyFont="1" applyBorder="1" applyAlignment="1">
      <alignment horizontal="center" vertical="center" wrapText="1"/>
    </xf>
    <xf numFmtId="0" fontId="2" fillId="0" borderId="74" xfId="0" applyFont="1" applyBorder="1" applyAlignment="1">
      <alignment horizontal="center" vertical="center"/>
    </xf>
    <xf numFmtId="0" fontId="2" fillId="0" borderId="80" xfId="0" applyFont="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0" xfId="0" applyFont="1" applyFill="1" applyAlignment="1">
      <alignment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86" xfId="0" applyFont="1" applyFill="1" applyBorder="1" applyAlignment="1">
      <alignment horizontal="center" wrapText="1"/>
    </xf>
    <xf numFmtId="0" fontId="2" fillId="0" borderId="91" xfId="0" applyFont="1" applyFill="1" applyBorder="1" applyAlignment="1">
      <alignment horizontal="center" vertical="center"/>
    </xf>
    <xf numFmtId="167" fontId="0" fillId="0" borderId="79" xfId="160" applyNumberFormat="1" applyFont="1" applyFill="1" applyBorder="1" applyAlignment="1">
      <alignment horizontal="right" indent="3"/>
    </xf>
    <xf numFmtId="167" fontId="2" fillId="0" borderId="87" xfId="160" applyNumberFormat="1" applyFont="1" applyFill="1" applyBorder="1" applyAlignment="1">
      <alignment horizontal="right" indent="3"/>
    </xf>
    <xf numFmtId="0" fontId="2" fillId="0" borderId="76" xfId="0" applyFont="1" applyBorder="1" applyAlignment="1">
      <alignment/>
    </xf>
    <xf numFmtId="0" fontId="0" fillId="0" borderId="76" xfId="0" applyFont="1" applyFill="1" applyBorder="1" applyAlignment="1">
      <alignment/>
    </xf>
    <xf numFmtId="0" fontId="2" fillId="0" borderId="76" xfId="0" applyFont="1" applyFill="1" applyBorder="1" applyAlignment="1">
      <alignment/>
    </xf>
    <xf numFmtId="0" fontId="2" fillId="0" borderId="77" xfId="0" applyFont="1" applyBorder="1" applyAlignment="1">
      <alignment/>
    </xf>
    <xf numFmtId="167" fontId="0" fillId="103" borderId="0" xfId="0" applyNumberFormat="1" applyFont="1" applyFill="1" applyAlignment="1">
      <alignment horizontal="right" indent="1"/>
    </xf>
    <xf numFmtId="0" fontId="0" fillId="0" borderId="7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59" xfId="0" applyFont="1" applyFill="1" applyBorder="1" applyAlignment="1">
      <alignment/>
    </xf>
    <xf numFmtId="0" fontId="0" fillId="0" borderId="31" xfId="0" applyFont="1" applyFill="1" applyBorder="1" applyAlignment="1">
      <alignment wrapText="1"/>
    </xf>
    <xf numFmtId="0" fontId="2" fillId="0" borderId="50" xfId="158" applyFont="1" applyBorder="1" applyAlignment="1">
      <alignment horizontal="center" vertical="center" wrapText="1"/>
      <protection/>
    </xf>
    <xf numFmtId="0" fontId="2" fillId="0" borderId="99" xfId="158" applyFont="1" applyBorder="1" applyAlignment="1">
      <alignment horizontal="center" vertical="center" wrapText="1"/>
      <protection/>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0" xfId="0" applyNumberFormat="1" applyBorder="1" applyAlignment="1">
      <alignment vertical="top" wrapText="1"/>
    </xf>
    <xf numFmtId="0" fontId="0" fillId="0" borderId="10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1" xfId="0" applyNumberFormat="1" applyBorder="1" applyAlignment="1">
      <alignment horizontal="center" vertical="top" wrapText="1"/>
    </xf>
    <xf numFmtId="0" fontId="0" fillId="0" borderId="102" xfId="0" applyNumberFormat="1" applyBorder="1" applyAlignment="1">
      <alignment horizontal="center" vertical="top" wrapText="1"/>
    </xf>
  </cellXfs>
  <cellStyles count="338">
    <cellStyle name="Normal" xfId="0"/>
    <cellStyle name="€ : (converti en EURO)" xfId="15"/>
    <cellStyle name="€ : (converti en EURO) 2" xfId="16"/>
    <cellStyle name="€ : (converti en EURO) 3" xfId="17"/>
    <cellStyle name="€ : (formule ECRASEE)" xfId="18"/>
    <cellStyle name="€ : (formule ECRASEE) 2" xfId="19"/>
    <cellStyle name="€ : (formule ECRASEE) 3" xfId="20"/>
    <cellStyle name="€ : (NON converti)" xfId="21"/>
    <cellStyle name="€ : (NON converti) 2" xfId="22"/>
    <cellStyle name="€ : (NON converti) 3" xfId="23"/>
    <cellStyle name="€ : (passage a l'EURO)" xfId="24"/>
    <cellStyle name="€ : (passage a l'EURO) 2" xfId="25"/>
    <cellStyle name="€ : (passage a l'EURO) 3" xfId="26"/>
    <cellStyle name="20 % - Accent1" xfId="27"/>
    <cellStyle name="20 % - Accent2" xfId="28"/>
    <cellStyle name="20 % - Accent3" xfId="29"/>
    <cellStyle name="20 % - Accent4" xfId="30"/>
    <cellStyle name="20 % - Accent5" xfId="31"/>
    <cellStyle name="20 % - Accent6" xfId="32"/>
    <cellStyle name="40 % - Accent1" xfId="33"/>
    <cellStyle name="40 % - Accent2" xfId="34"/>
    <cellStyle name="40 % - Accent3" xfId="35"/>
    <cellStyle name="40 % - Accent4" xfId="36"/>
    <cellStyle name="40 % - Accent5" xfId="37"/>
    <cellStyle name="40 % - Accent6" xfId="38"/>
    <cellStyle name="60 % - Accent1" xfId="39"/>
    <cellStyle name="60 % - Accent2" xfId="40"/>
    <cellStyle name="60 % - Accent3" xfId="41"/>
    <cellStyle name="60 % - Accent4" xfId="42"/>
    <cellStyle name="60 % - Accent5" xfId="43"/>
    <cellStyle name="60 % - Accent6" xfId="44"/>
    <cellStyle name="Accent1" xfId="45"/>
    <cellStyle name="Accent2" xfId="46"/>
    <cellStyle name="Accent3" xfId="47"/>
    <cellStyle name="Accent4" xfId="48"/>
    <cellStyle name="Accent5" xfId="49"/>
    <cellStyle name="Accent6" xfId="50"/>
    <cellStyle name="ANCLAS,REZONES Y SUS PARTES,DE FUNDICION,DE HIERRO O DE ACERO" xfId="51"/>
    <cellStyle name="ANCLAS,REZONES Y SUS PARTES,DE FUNDICION,DE HIERRO O DE ACERO 2" xfId="52"/>
    <cellStyle name="Avertissement" xfId="53"/>
    <cellStyle name="Calcul" xfId="54"/>
    <cellStyle name="Cellule liée" xfId="55"/>
    <cellStyle name="classeur | commentaire" xfId="56"/>
    <cellStyle name="classeur | commentaire 2" xfId="57"/>
    <cellStyle name="classeur | extraction | series | particulier" xfId="58"/>
    <cellStyle name="classeur | extraction | series | particulier 2" xfId="59"/>
    <cellStyle name="classeur | extraction | series | quinquenal" xfId="60"/>
    <cellStyle name="classeur | extraction | series | quinquenal 2" xfId="61"/>
    <cellStyle name="classeur | extraction | series | sept dernieres" xfId="62"/>
    <cellStyle name="classeur | extraction | series | sept dernieres 2" xfId="63"/>
    <cellStyle name="classeur | extraction | structure | dernier" xfId="64"/>
    <cellStyle name="classeur | extraction | structure | dernier 2" xfId="65"/>
    <cellStyle name="classeur | extraction | structure | deux derniers" xfId="66"/>
    <cellStyle name="classeur | extraction | structure | deux derniers 2" xfId="67"/>
    <cellStyle name="classeur | extraction | structure | particulier" xfId="68"/>
    <cellStyle name="classeur | extraction | structure | particulier 2" xfId="69"/>
    <cellStyle name="classeur | historique" xfId="70"/>
    <cellStyle name="classeur | historique 2" xfId="71"/>
    <cellStyle name="classeur | note | numero" xfId="72"/>
    <cellStyle name="classeur | note | numero 2" xfId="73"/>
    <cellStyle name="classeur | note | texte" xfId="74"/>
    <cellStyle name="classeur | note | texte 2" xfId="75"/>
    <cellStyle name="classeur | periodicite | annee scolaire" xfId="76"/>
    <cellStyle name="classeur | periodicite | annee scolaire 2" xfId="77"/>
    <cellStyle name="classeur | periodicite | annuelle" xfId="78"/>
    <cellStyle name="classeur | periodicite | annuelle 2" xfId="79"/>
    <cellStyle name="classeur | periodicite | autre" xfId="80"/>
    <cellStyle name="classeur | periodicite | autre 2" xfId="81"/>
    <cellStyle name="classeur | periodicite | bimestrielle" xfId="82"/>
    <cellStyle name="classeur | periodicite | bimestrielle 2" xfId="83"/>
    <cellStyle name="classeur | periodicite | mensuelle" xfId="84"/>
    <cellStyle name="classeur | periodicite | mensuelle 2" xfId="85"/>
    <cellStyle name="classeur | periodicite | semestrielle" xfId="86"/>
    <cellStyle name="classeur | periodicite | semestrielle 2" xfId="87"/>
    <cellStyle name="classeur | periodicite | trimestrielle" xfId="88"/>
    <cellStyle name="classeur | periodicite | trimestrielle 2" xfId="89"/>
    <cellStyle name="classeur | reference | aucune" xfId="90"/>
    <cellStyle name="classeur | reference | aucune 2" xfId="91"/>
    <cellStyle name="classeur | reference | tabl-series compose" xfId="92"/>
    <cellStyle name="classeur | reference | tabl-series compose 2" xfId="93"/>
    <cellStyle name="classeur | reference | tabl-series simple (particulier)" xfId="94"/>
    <cellStyle name="classeur | reference | tabl-series simple (particulier) 2" xfId="95"/>
    <cellStyle name="classeur | reference | tabl-series simple (standard)" xfId="96"/>
    <cellStyle name="classeur | reference | tabl-series simple (standard) 2" xfId="97"/>
    <cellStyle name="classeur | reference | tabl-structure (particulier)" xfId="98"/>
    <cellStyle name="classeur | reference | tabl-structure (particulier) 2" xfId="99"/>
    <cellStyle name="classeur | reference | tabl-structure (standard)" xfId="100"/>
    <cellStyle name="classeur | reference | tabl-structure (standard) 2" xfId="101"/>
    <cellStyle name="classeur | theme | intitule" xfId="102"/>
    <cellStyle name="classeur | theme | intitule 2" xfId="103"/>
    <cellStyle name="classeur | theme | notice explicative" xfId="104"/>
    <cellStyle name="classeur | theme | notice explicative 2" xfId="105"/>
    <cellStyle name="classeur | titre | niveau 1" xfId="106"/>
    <cellStyle name="classeur | titre | niveau 1 2" xfId="107"/>
    <cellStyle name="classeur | titre | niveau 2" xfId="108"/>
    <cellStyle name="classeur | titre | niveau 2 2" xfId="109"/>
    <cellStyle name="classeur | titre | niveau 3" xfId="110"/>
    <cellStyle name="classeur | titre | niveau 3 2" xfId="111"/>
    <cellStyle name="classeur | titre | niveau 4" xfId="112"/>
    <cellStyle name="classeur | titre | niveau 4 2" xfId="113"/>
    <cellStyle name="classeur | titre | niveau 5" xfId="114"/>
    <cellStyle name="classeur | titre | niveau 5 2" xfId="115"/>
    <cellStyle name="Commentaire" xfId="116"/>
    <cellStyle name="Entrée" xfId="117"/>
    <cellStyle name="Euro" xfId="118"/>
    <cellStyle name="Euro 2" xfId="119"/>
    <cellStyle name="Euro 3" xfId="120"/>
    <cellStyle name="Excel Built-in Comma" xfId="121"/>
    <cellStyle name="Excel Built-in Hyperlink" xfId="122"/>
    <cellStyle name="Excel Built-in Normal" xfId="123"/>
    <cellStyle name="Heading" xfId="124"/>
    <cellStyle name="Heading1" xfId="125"/>
    <cellStyle name="Insatisfaisant" xfId="126"/>
    <cellStyle name="Hyperlink" xfId="127"/>
    <cellStyle name="Lien hypertexte 2" xfId="128"/>
    <cellStyle name="Lien hypertexte 3" xfId="129"/>
    <cellStyle name="Followed Hyperlink" xfId="130"/>
    <cellStyle name="Ligne détail" xfId="131"/>
    <cellStyle name="Ligne détail 2" xfId="132"/>
    <cellStyle name="MEV1" xfId="133"/>
    <cellStyle name="MEV1 2" xfId="134"/>
    <cellStyle name="MEV2" xfId="135"/>
    <cellStyle name="MEV2 2" xfId="136"/>
    <cellStyle name="MEV3" xfId="137"/>
    <cellStyle name="MEV3 2" xfId="138"/>
    <cellStyle name="Comma" xfId="139"/>
    <cellStyle name="Comma [0]" xfId="140"/>
    <cellStyle name="Milliers 2" xfId="141"/>
    <cellStyle name="Milliers 2 2" xfId="142"/>
    <cellStyle name="Milliers 3" xfId="143"/>
    <cellStyle name="Currency" xfId="144"/>
    <cellStyle name="Currency [0]" xfId="145"/>
    <cellStyle name="Neutre" xfId="146"/>
    <cellStyle name="Normal 2" xfId="147"/>
    <cellStyle name="Normal 2 2" xfId="148"/>
    <cellStyle name="Normal 2 2 2" xfId="149"/>
    <cellStyle name="Normal 2 3" xfId="150"/>
    <cellStyle name="Normal 2 4" xfId="151"/>
    <cellStyle name="Normal 3" xfId="152"/>
    <cellStyle name="Normal 3 2" xfId="153"/>
    <cellStyle name="Normal 4" xfId="154"/>
    <cellStyle name="Normal 5" xfId="155"/>
    <cellStyle name="Normal 6" xfId="156"/>
    <cellStyle name="Normal_Chapitre 2 tableau DGFiP p49 2011dif_nov13" xfId="157"/>
    <cellStyle name="Normal_Série CST" xfId="158"/>
    <cellStyle name="Normal_tableaux et graphiques CST 2005-2010 dans l'ordre pour P3E4" xfId="159"/>
    <cellStyle name="Percent" xfId="160"/>
    <cellStyle name="Result" xfId="161"/>
    <cellStyle name="Result2" xfId="162"/>
    <cellStyle name="Satisfaisant" xfId="163"/>
    <cellStyle name="Sortie" xfId="164"/>
    <cellStyle name="Style 1" xfId="165"/>
    <cellStyle name="Style 1 2" xfId="166"/>
    <cellStyle name="tableau | cellule | (normal) | decimal 1" xfId="167"/>
    <cellStyle name="tableau | cellule | (normal) | decimal 1 2" xfId="168"/>
    <cellStyle name="tableau | cellule | (normal) | decimal 2" xfId="169"/>
    <cellStyle name="tableau | cellule | (normal) | decimal 2 2" xfId="170"/>
    <cellStyle name="tableau | cellule | (normal) | decimal 3" xfId="171"/>
    <cellStyle name="tableau | cellule | (normal) | decimal 3 2" xfId="172"/>
    <cellStyle name="tableau | cellule | (normal) | decimal 4" xfId="173"/>
    <cellStyle name="tableau | cellule | (normal) | decimal 4 2" xfId="174"/>
    <cellStyle name="tableau | cellule | (normal) | entier" xfId="175"/>
    <cellStyle name="tableau | cellule | (normal) | entier 2" xfId="176"/>
    <cellStyle name="tableau | cellule | (normal) | euro | decimal 1" xfId="177"/>
    <cellStyle name="tableau | cellule | (normal) | euro | decimal 1 2" xfId="178"/>
    <cellStyle name="tableau | cellule | (normal) | euro | decimal 2" xfId="179"/>
    <cellStyle name="tableau | cellule | (normal) | euro | decimal 2 2" xfId="180"/>
    <cellStyle name="tableau | cellule | (normal) | euro | entier" xfId="181"/>
    <cellStyle name="tableau | cellule | (normal) | euro | entier 2" xfId="182"/>
    <cellStyle name="tableau | cellule | (normal) | franc | decimal 1" xfId="183"/>
    <cellStyle name="tableau | cellule | (normal) | franc | decimal 1 2" xfId="184"/>
    <cellStyle name="tableau | cellule | (normal) | franc | decimal 2" xfId="185"/>
    <cellStyle name="tableau | cellule | (normal) | franc | decimal 2 2" xfId="186"/>
    <cellStyle name="tableau | cellule | (normal) | franc | entier" xfId="187"/>
    <cellStyle name="tableau | cellule | (normal) | franc | entier 2" xfId="188"/>
    <cellStyle name="tableau | cellule | (normal) | pourcentage | decimal 1" xfId="189"/>
    <cellStyle name="tableau | cellule | (normal) | pourcentage | decimal 1 2" xfId="190"/>
    <cellStyle name="tableau | cellule | (normal) | pourcentage | decimal 2" xfId="191"/>
    <cellStyle name="tableau | cellule | (normal) | pourcentage | decimal 2 2" xfId="192"/>
    <cellStyle name="tableau | cellule | (normal) | pourcentage | entier" xfId="193"/>
    <cellStyle name="tableau | cellule | (normal) | pourcentage | entier 2" xfId="194"/>
    <cellStyle name="tableau | cellule | (normal) | standard" xfId="195"/>
    <cellStyle name="tableau | cellule | (normal) | standard 2" xfId="196"/>
    <cellStyle name="tableau | cellule | (normal) | texte" xfId="197"/>
    <cellStyle name="tableau | cellule | (normal) | texte 2" xfId="198"/>
    <cellStyle name="tableau | cellule | (total) | decimal 1" xfId="199"/>
    <cellStyle name="tableau | cellule | (total) | decimal 1 2" xfId="200"/>
    <cellStyle name="tableau | cellule | (total) | decimal 2" xfId="201"/>
    <cellStyle name="tableau | cellule | (total) | decimal 2 2" xfId="202"/>
    <cellStyle name="tableau | cellule | (total) | decimal 3" xfId="203"/>
    <cellStyle name="tableau | cellule | (total) | decimal 3 2" xfId="204"/>
    <cellStyle name="tableau | cellule | (total) | decimal 4" xfId="205"/>
    <cellStyle name="tableau | cellule | (total) | decimal 4 2" xfId="206"/>
    <cellStyle name="tableau | cellule | (total) | entier" xfId="207"/>
    <cellStyle name="tableau | cellule | (total) | entier 2" xfId="208"/>
    <cellStyle name="tableau | cellule | (total) | euro | decimal 1" xfId="209"/>
    <cellStyle name="tableau | cellule | (total) | euro | decimal 1 2" xfId="210"/>
    <cellStyle name="tableau | cellule | (total) | euro | decimal 2" xfId="211"/>
    <cellStyle name="tableau | cellule | (total) | euro | decimal 2 2" xfId="212"/>
    <cellStyle name="tableau | cellule | (total) | euro | entier" xfId="213"/>
    <cellStyle name="tableau | cellule | (total) | euro | entier 2" xfId="214"/>
    <cellStyle name="tableau | cellule | (total) | franc | decimal 1" xfId="215"/>
    <cellStyle name="tableau | cellule | (total) | franc | decimal 1 2" xfId="216"/>
    <cellStyle name="tableau | cellule | (total) | franc | decimal 2" xfId="217"/>
    <cellStyle name="tableau | cellule | (total) | franc | decimal 2 2" xfId="218"/>
    <cellStyle name="tableau | cellule | (total) | franc | entier" xfId="219"/>
    <cellStyle name="tableau | cellule | (total) | franc | entier 2" xfId="220"/>
    <cellStyle name="tableau | cellule | (total) | pourcentage | decimal 1" xfId="221"/>
    <cellStyle name="tableau | cellule | (total) | pourcentage | decimal 1 2" xfId="222"/>
    <cellStyle name="tableau | cellule | (total) | pourcentage | decimal 2" xfId="223"/>
    <cellStyle name="tableau | cellule | (total) | pourcentage | decimal 2 2" xfId="224"/>
    <cellStyle name="tableau | cellule | (total) | pourcentage | entier" xfId="225"/>
    <cellStyle name="tableau | cellule | (total) | pourcentage | entier 2" xfId="226"/>
    <cellStyle name="tableau | cellule | (total) | standard" xfId="227"/>
    <cellStyle name="tableau | cellule | (total) | standard 2" xfId="228"/>
    <cellStyle name="tableau | cellule | (total) | texte" xfId="229"/>
    <cellStyle name="tableau | cellule | (total) | texte 2" xfId="230"/>
    <cellStyle name="tableau | cellule | normal | decimal 1" xfId="231"/>
    <cellStyle name="tableau | cellule | normal | decimal 1 2" xfId="232"/>
    <cellStyle name="tableau | cellule | normal | decimal 2" xfId="233"/>
    <cellStyle name="tableau | cellule | normal | decimal 2 2" xfId="234"/>
    <cellStyle name="tableau | cellule | normal | decimal 3" xfId="235"/>
    <cellStyle name="tableau | cellule | normal | decimal 3 2" xfId="236"/>
    <cellStyle name="tableau | cellule | normal | decimal 4" xfId="237"/>
    <cellStyle name="tableau | cellule | normal | decimal 4 2" xfId="238"/>
    <cellStyle name="tableau | cellule | normal | entier" xfId="239"/>
    <cellStyle name="tableau | cellule | normal | entier 2" xfId="240"/>
    <cellStyle name="tableau | cellule | normal | euro | decimal 1" xfId="241"/>
    <cellStyle name="tableau | cellule | normal | euro | decimal 1 2" xfId="242"/>
    <cellStyle name="tableau | cellule | normal | euro | decimal 2" xfId="243"/>
    <cellStyle name="tableau | cellule | normal | euro | decimal 2 2" xfId="244"/>
    <cellStyle name="tableau | cellule | normal | euro | entier" xfId="245"/>
    <cellStyle name="tableau | cellule | normal | euro | entier 2" xfId="246"/>
    <cellStyle name="tableau | cellule | normal | franc | decimal 1" xfId="247"/>
    <cellStyle name="tableau | cellule | normal | franc | decimal 1 2" xfId="248"/>
    <cellStyle name="tableau | cellule | normal | franc | decimal 2" xfId="249"/>
    <cellStyle name="tableau | cellule | normal | franc | decimal 2 2" xfId="250"/>
    <cellStyle name="tableau | cellule | normal | franc | entier" xfId="251"/>
    <cellStyle name="tableau | cellule | normal | franc | entier 2" xfId="252"/>
    <cellStyle name="tableau | cellule | normal | pourcentage | decimal 1" xfId="253"/>
    <cellStyle name="tableau | cellule | normal | pourcentage | decimal 1 2" xfId="254"/>
    <cellStyle name="tableau | cellule | normal | pourcentage | decimal 2" xfId="255"/>
    <cellStyle name="tableau | cellule | normal | pourcentage | decimal 2 2" xfId="256"/>
    <cellStyle name="tableau | cellule | normal | pourcentage | entier" xfId="257"/>
    <cellStyle name="tableau | cellule | normal | pourcentage | entier 2" xfId="258"/>
    <cellStyle name="tableau | cellule | normal | standard" xfId="259"/>
    <cellStyle name="tableau | cellule | normal | standard 2" xfId="260"/>
    <cellStyle name="tableau | cellule | normal | texte" xfId="261"/>
    <cellStyle name="tableau | cellule | normal | texte 2" xfId="262"/>
    <cellStyle name="tableau | cellule | total | decimal 1" xfId="263"/>
    <cellStyle name="tableau | cellule | total | decimal 1 2" xfId="264"/>
    <cellStyle name="tableau | cellule | total | decimal 2" xfId="265"/>
    <cellStyle name="tableau | cellule | total | decimal 2 2" xfId="266"/>
    <cellStyle name="tableau | cellule | total | decimal 3" xfId="267"/>
    <cellStyle name="tableau | cellule | total | decimal 3 2" xfId="268"/>
    <cellStyle name="tableau | cellule | total | decimal 4" xfId="269"/>
    <cellStyle name="tableau | cellule | total | decimal 4 2" xfId="270"/>
    <cellStyle name="tableau | cellule | total | entier" xfId="271"/>
    <cellStyle name="tableau | cellule | total | entier 2" xfId="272"/>
    <cellStyle name="tableau | cellule | total | euro | decimal 1" xfId="273"/>
    <cellStyle name="tableau | cellule | total | euro | decimal 1 2" xfId="274"/>
    <cellStyle name="tableau | cellule | total | euro | decimal 2" xfId="275"/>
    <cellStyle name="tableau | cellule | total | euro | decimal 2 2" xfId="276"/>
    <cellStyle name="tableau | cellule | total | euro | entier" xfId="277"/>
    <cellStyle name="tableau | cellule | total | euro | entier 2" xfId="278"/>
    <cellStyle name="tableau | cellule | total | franc | decimal 1" xfId="279"/>
    <cellStyle name="tableau | cellule | total | franc | decimal 1 2" xfId="280"/>
    <cellStyle name="tableau | cellule | total | franc | decimal 2" xfId="281"/>
    <cellStyle name="tableau | cellule | total | franc | decimal 2 2" xfId="282"/>
    <cellStyle name="tableau | cellule | total | franc | entier" xfId="283"/>
    <cellStyle name="tableau | cellule | total | franc | entier 2" xfId="284"/>
    <cellStyle name="tableau | cellule | total | pourcentage | decimal 1" xfId="285"/>
    <cellStyle name="tableau | cellule | total | pourcentage | decimal 1 2" xfId="286"/>
    <cellStyle name="tableau | cellule | total | pourcentage | decimal 2" xfId="287"/>
    <cellStyle name="tableau | cellule | total | pourcentage | decimal 2 2" xfId="288"/>
    <cellStyle name="tableau | cellule | total | pourcentage | entier" xfId="289"/>
    <cellStyle name="tableau | cellule | total | pourcentage | entier 2" xfId="290"/>
    <cellStyle name="tableau | cellule | total | standard" xfId="291"/>
    <cellStyle name="tableau | cellule | total | standard 2" xfId="292"/>
    <cellStyle name="tableau | cellule | total | texte" xfId="293"/>
    <cellStyle name="tableau | cellule | total | texte 2" xfId="294"/>
    <cellStyle name="tableau | coin superieur gauche" xfId="295"/>
    <cellStyle name="tableau | coin superieur gauche 2" xfId="296"/>
    <cellStyle name="tableau | entete-colonne | series" xfId="297"/>
    <cellStyle name="tableau | entete-colonne | series 2" xfId="298"/>
    <cellStyle name="tableau | entete-colonne | structure | normal" xfId="299"/>
    <cellStyle name="tableau | entete-colonne | structure | normal 2" xfId="300"/>
    <cellStyle name="tableau | entete-colonne | structure | total" xfId="301"/>
    <cellStyle name="tableau | entete-colonne | structure | total 2" xfId="302"/>
    <cellStyle name="tableau | entete-ligne | normal" xfId="303"/>
    <cellStyle name="tableau | entete-ligne | normal 2" xfId="304"/>
    <cellStyle name="tableau | entete-ligne | total" xfId="305"/>
    <cellStyle name="tableau | entete-ligne | total 2" xfId="306"/>
    <cellStyle name="tableau | indice | plage de cellules" xfId="307"/>
    <cellStyle name="tableau | indice | plage de cellules 2" xfId="308"/>
    <cellStyle name="tableau | indice | texte" xfId="309"/>
    <cellStyle name="tableau | indice | texte 2" xfId="310"/>
    <cellStyle name="tableau | ligne de cesure" xfId="311"/>
    <cellStyle name="tableau | ligne de cesure 2" xfId="312"/>
    <cellStyle name="tableau | ligne de cesure 3" xfId="313"/>
    <cellStyle name="tableau | ligne-titre | niveau1" xfId="314"/>
    <cellStyle name="tableau | ligne-titre | niveau1 2" xfId="315"/>
    <cellStyle name="tableau | ligne-titre | niveau2" xfId="316"/>
    <cellStyle name="tableau | ligne-titre | niveau2 2" xfId="317"/>
    <cellStyle name="tableau | ligne-titre | niveau3" xfId="318"/>
    <cellStyle name="tableau | ligne-titre | niveau3 2" xfId="319"/>
    <cellStyle name="tableau | ligne-titre | niveau4" xfId="320"/>
    <cellStyle name="tableau | ligne-titre | niveau4 2" xfId="321"/>
    <cellStyle name="tableau | ligne-titre | niveau5" xfId="322"/>
    <cellStyle name="tableau | ligne-titre | niveau5 2" xfId="323"/>
    <cellStyle name="tableau | source | plage de cellules" xfId="324"/>
    <cellStyle name="tableau | source | plage de cellules 2" xfId="325"/>
    <cellStyle name="tableau | source | texte" xfId="326"/>
    <cellStyle name="tableau | source | texte 2" xfId="327"/>
    <cellStyle name="tableau | unite | plage de cellules" xfId="328"/>
    <cellStyle name="tableau | unite | plage de cellules 2" xfId="329"/>
    <cellStyle name="tableau | unite | texte" xfId="330"/>
    <cellStyle name="tableau | unite | texte 2" xfId="331"/>
    <cellStyle name="Texte explicatif" xfId="332"/>
    <cellStyle name="Titre" xfId="333"/>
    <cellStyle name="Titre colonnes" xfId="334"/>
    <cellStyle name="Titre colonnes 2" xfId="335"/>
    <cellStyle name="Titre général" xfId="336"/>
    <cellStyle name="Titre général 2" xfId="337"/>
    <cellStyle name="Titre lignes" xfId="338"/>
    <cellStyle name="Titre lignes 1" xfId="339"/>
    <cellStyle name="Titre lignes 1 2" xfId="340"/>
    <cellStyle name="Titre lignes 2" xfId="341"/>
    <cellStyle name="Titre page" xfId="342"/>
    <cellStyle name="Titre page 2" xfId="343"/>
    <cellStyle name="Titre 1" xfId="344"/>
    <cellStyle name="Titre 2" xfId="345"/>
    <cellStyle name="Titre 3" xfId="346"/>
    <cellStyle name="Titre 4" xfId="347"/>
    <cellStyle name="Total" xfId="348"/>
    <cellStyle name="Total 1" xfId="349"/>
    <cellStyle name="Total 1 2" xfId="350"/>
    <cellStyle name="Vérification" xfId="3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3</xdr:row>
      <xdr:rowOff>76200</xdr:rowOff>
    </xdr:from>
    <xdr:to>
      <xdr:col>4</xdr:col>
      <xdr:colOff>495300</xdr:colOff>
      <xdr:row>20</xdr:row>
      <xdr:rowOff>304800</xdr:rowOff>
    </xdr:to>
    <xdr:pic>
      <xdr:nvPicPr>
        <xdr:cNvPr id="1" name="Image 2"/>
        <xdr:cNvPicPr preferRelativeResize="1">
          <a:picLocks noChangeAspect="1"/>
        </xdr:cNvPicPr>
      </xdr:nvPicPr>
      <xdr:blipFill>
        <a:blip r:embed="rId1"/>
        <a:stretch>
          <a:fillRect/>
        </a:stretch>
      </xdr:blipFill>
      <xdr:spPr>
        <a:xfrm>
          <a:off x="190500" y="600075"/>
          <a:ext cx="3352800" cy="3705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tn\CCTN\CT2008\Pr&#233;rapport%202008\Travaux\04%20bilan%20de%20la%20circulation\Mes%20documents\jm\Provisoire\Perso\rembours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s%20documents\jm\Provisoire\Perso\rembours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BMYRLENE\HOTCAM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mmaire"/>
      <sheetName val="Tableau H1"/>
      <sheetName val="Tableau H2-H3"/>
      <sheetName val="Tableau H4"/>
      <sheetName val="tableaux H4a-H4c"/>
      <sheetName val="Tableau H5"/>
      <sheetName val="Tableau H6"/>
      <sheetName val="Tableau H7"/>
      <sheetName val="Tableau H8"/>
      <sheetName val="Tableau H9"/>
      <sheetName val="Tableaux H10-H15"/>
      <sheetName val="Tableaux H16-H17"/>
      <sheetName val="Tableau H 18"/>
      <sheetName val="Tableau H19"/>
      <sheetName val="Tableau H20"/>
      <sheetName val="Tableau H21"/>
      <sheetName val="Tableaux H22-H 23"/>
      <sheetName val="Tableau H24"/>
      <sheetName val="Tableaux H25-H26"/>
      <sheetName val="Tableaux H27-H29"/>
      <sheetName val="Tableau H30"/>
      <sheetName val="Tableaux H31-H33"/>
      <sheetName val="Tableau H34"/>
      <sheetName val="Tableau H 35"/>
      <sheetName val="Tableau H36"/>
      <sheetName val="Tableau H37"/>
      <sheetName val="Tableau H38"/>
      <sheetName val="Tableau H39"/>
      <sheetName val="Tableau H40"/>
      <sheetName val="Tableau H41"/>
      <sheetName val="Tableau H42"/>
      <sheetName val="Tableau H43"/>
      <sheetName val="Tableau H44"/>
      <sheetName val="Tableaux H45-H46"/>
      <sheetName val="Tableaux H47-H48"/>
      <sheetName val="Tableau H49"/>
      <sheetName val="Tableau H50"/>
      <sheetName val="Tableau H51"/>
      <sheetName val="Tableau H52"/>
      <sheetName val="Tableau H53"/>
      <sheetName val="Tableau H54"/>
      <sheetName val="Module Init"/>
      <sheetName val="Module Hôtels"/>
      <sheetName val="Module Camping"/>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treprises.gouv.fr/etudes-et-statistiques/statistiques-du-tourisme/donnees-cles/memento-du-tourism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A20" sqref="A20"/>
    </sheetView>
  </sheetViews>
  <sheetFormatPr defaultColWidth="11.421875" defaultRowHeight="12.75"/>
  <cols>
    <col min="1" max="1" width="102.7109375" style="0" customWidth="1"/>
    <col min="2" max="2" width="4.140625" style="0" customWidth="1"/>
    <col min="3" max="3" width="19.00390625" style="0" customWidth="1"/>
    <col min="4" max="4" width="23.421875" style="0" customWidth="1"/>
  </cols>
  <sheetData>
    <row r="1" ht="15.75">
      <c r="A1" s="41" t="s">
        <v>215</v>
      </c>
    </row>
    <row r="2" spans="1:3" ht="12.75">
      <c r="A2" s="195"/>
      <c r="C2" s="235" t="s">
        <v>219</v>
      </c>
    </row>
    <row r="3" ht="15.75">
      <c r="A3" s="41" t="s">
        <v>216</v>
      </c>
    </row>
    <row r="4" ht="15.75">
      <c r="A4" s="41"/>
    </row>
    <row r="6" ht="12.75">
      <c r="A6" s="13" t="s">
        <v>218</v>
      </c>
    </row>
    <row r="7" spans="1:3" ht="12.75">
      <c r="A7" s="7"/>
      <c r="C7" s="195"/>
    </row>
    <row r="8" ht="15" customHeight="1">
      <c r="A8" s="8" t="s">
        <v>101</v>
      </c>
    </row>
    <row r="9" ht="15" customHeight="1">
      <c r="A9" s="68" t="s">
        <v>102</v>
      </c>
    </row>
    <row r="10" ht="15" customHeight="1">
      <c r="A10" s="68" t="s">
        <v>115</v>
      </c>
    </row>
    <row r="11" ht="15" customHeight="1">
      <c r="A11" s="8" t="s">
        <v>196</v>
      </c>
    </row>
    <row r="12" ht="15" customHeight="1">
      <c r="A12" s="8" t="s">
        <v>194</v>
      </c>
    </row>
    <row r="13" ht="15" customHeight="1">
      <c r="A13" s="8" t="s">
        <v>195</v>
      </c>
    </row>
    <row r="14" ht="15" customHeight="1">
      <c r="A14" s="8" t="s">
        <v>86</v>
      </c>
    </row>
    <row r="15" ht="15" customHeight="1">
      <c r="A15" s="8" t="s">
        <v>87</v>
      </c>
    </row>
    <row r="16" ht="15" customHeight="1">
      <c r="A16" s="8" t="s">
        <v>19</v>
      </c>
    </row>
    <row r="17" spans="1:3" s="26" customFormat="1" ht="15" customHeight="1">
      <c r="A17" s="92" t="s">
        <v>20</v>
      </c>
      <c r="C17" s="84"/>
    </row>
    <row r="18" ht="15" customHeight="1">
      <c r="A18" s="8" t="s">
        <v>83</v>
      </c>
    </row>
    <row r="19" ht="15" customHeight="1">
      <c r="A19" s="8" t="s">
        <v>88</v>
      </c>
    </row>
    <row r="20" ht="15" customHeight="1">
      <c r="A20" s="8" t="s">
        <v>197</v>
      </c>
    </row>
    <row r="21" ht="18.75" customHeight="1"/>
    <row r="22" ht="12.75">
      <c r="A22" s="13" t="s">
        <v>217</v>
      </c>
    </row>
    <row r="23" spans="1:10" ht="21" customHeight="1">
      <c r="A23" s="45" t="s">
        <v>46</v>
      </c>
      <c r="B23" s="58"/>
      <c r="C23" s="58"/>
      <c r="D23" s="58"/>
      <c r="E23" s="58"/>
      <c r="F23" s="58"/>
      <c r="G23" s="58"/>
      <c r="H23" s="58"/>
      <c r="I23" s="58"/>
      <c r="J23" s="58"/>
    </row>
    <row r="24" spans="1:10" ht="40.5" customHeight="1">
      <c r="A24" s="110" t="s">
        <v>151</v>
      </c>
      <c r="B24" s="58"/>
      <c r="C24" s="58"/>
      <c r="D24" s="58"/>
      <c r="E24" s="58"/>
      <c r="F24" s="58"/>
      <c r="G24" s="58"/>
      <c r="H24" s="58"/>
      <c r="I24" s="58"/>
      <c r="J24" s="58"/>
    </row>
    <row r="25" spans="1:10" ht="51.75" customHeight="1">
      <c r="A25" s="150" t="s">
        <v>179</v>
      </c>
      <c r="B25" s="59"/>
      <c r="C25" s="109"/>
      <c r="D25" s="59"/>
      <c r="E25" s="59"/>
      <c r="F25" s="59"/>
      <c r="G25" s="59"/>
      <c r="H25" s="59"/>
      <c r="I25" s="59"/>
      <c r="J25" s="59"/>
    </row>
    <row r="26" spans="1:10" ht="15.75" customHeight="1">
      <c r="A26" s="58" t="s">
        <v>152</v>
      </c>
      <c r="B26" s="59"/>
      <c r="C26" s="59"/>
      <c r="D26" s="59"/>
      <c r="E26" s="59"/>
      <c r="F26" s="59"/>
      <c r="G26" s="59"/>
      <c r="H26" s="59"/>
      <c r="I26" s="59"/>
      <c r="J26" s="59"/>
    </row>
    <row r="27" spans="1:10" ht="9" customHeight="1">
      <c r="A27" s="46"/>
      <c r="B27" s="58"/>
      <c r="C27" s="107"/>
      <c r="D27" s="58"/>
      <c r="E27" s="58"/>
      <c r="F27" s="58"/>
      <c r="G27" s="58"/>
      <c r="H27" s="58"/>
      <c r="I27" s="58"/>
      <c r="J27" s="58"/>
    </row>
    <row r="28" spans="1:10" ht="54" customHeight="1">
      <c r="A28" s="45" t="s">
        <v>153</v>
      </c>
      <c r="B28" s="58"/>
      <c r="C28" s="105"/>
      <c r="D28" s="108"/>
      <c r="E28" s="58"/>
      <c r="F28" s="58"/>
      <c r="G28" s="58"/>
      <c r="H28" s="58"/>
      <c r="I28" s="58"/>
      <c r="J28" s="58"/>
    </row>
    <row r="29" ht="8.25" customHeight="1">
      <c r="A29" s="46"/>
    </row>
    <row r="30" ht="12.75">
      <c r="A30" s="45" t="s">
        <v>44</v>
      </c>
    </row>
    <row r="31" ht="38.25">
      <c r="A31" s="46" t="s">
        <v>89</v>
      </c>
    </row>
    <row r="32" ht="7.5" customHeight="1"/>
    <row r="33" ht="12.75">
      <c r="A33" s="65" t="s">
        <v>154</v>
      </c>
    </row>
    <row r="34" s="31" customFormat="1" ht="25.5">
      <c r="A34" s="111" t="s">
        <v>159</v>
      </c>
    </row>
    <row r="35" ht="7.5" customHeight="1">
      <c r="A35" s="67"/>
    </row>
    <row r="36" ht="12.75">
      <c r="A36" s="45" t="s">
        <v>45</v>
      </c>
    </row>
    <row r="37" ht="63.75">
      <c r="A37" s="55" t="s">
        <v>97</v>
      </c>
    </row>
    <row r="38" s="31" customFormat="1" ht="63" customHeight="1">
      <c r="A38" s="55"/>
    </row>
  </sheetData>
  <sheetProtection/>
  <hyperlinks>
    <hyperlink ref="A12" location="'entreprises structure'!A1" display="Les entreprises des activités caractéristiques du tourisme - données structurelles en 2013"/>
    <hyperlink ref="A13" location="'entreprises ratios'!A1" display="Les entreprises des activités caractéristiques du tourisme - Ratios en 2013"/>
    <hyperlink ref="A14" location="'Prod VA'!A1" display="Production et valeur ajoutée - Branche &quot;Hébergement et restauration&quot; dans les comptes nationaux"/>
    <hyperlink ref="A15" location="'emploi '!A1" display="Emplois intérieurs dans les services dont &quot;Hébergement et restauration&quot;"/>
    <hyperlink ref="A16" location="'effectifs salariés'!A1" display="Effectifs salariés au 31 décembre de l'année dans les activités caractéristiques du tourisme"/>
    <hyperlink ref="A17" location="'effectifs salariés par région'!A1" display="Répartition régionale des effectifs salariés dans les activités caractéristiques du tourisme"/>
    <hyperlink ref="A18" location="'structure emploi HR'!A1" display="Structure des emplois dans la branche &quot;Hébergement et restauration&quot;"/>
    <hyperlink ref="A19" location="'créations et défaillances'!A1" display="Démographie des entreprises : créations et défaillances d'entreprises en France"/>
    <hyperlink ref="A20" location="'produits financiers'!A1" display="Produits de la taxe de séjour et de la taxe forfaitaire perçus en 2014"/>
    <hyperlink ref="A8" location="'CTI PIB'!A1" display="Consommation touristique intérieure et poids dans le PIB"/>
    <hyperlink ref="A9" location="'CTI par poste'!A1" display="Consommation touristique intérieure, selon les principaux postes de dépense"/>
    <hyperlink ref="A10" location="'CTI évol. volume'!A1" display="Consommation touristique intérieure, évolution en volume des principaux postes de dépense "/>
    <hyperlink ref="A11" location="'CTI clientèle'!A1" display="Consommation touristique en 2014 des visiteurs français et des visiteurs étrangers"/>
    <hyperlink ref="C2" r:id="rId1" display="Accéder au mémento en ligne sur entreprises.gouv.fr"/>
  </hyperlinks>
  <printOptions/>
  <pageMargins left="0.7874015748031497" right="0.7874015748031497" top="0.984251968503937" bottom="0.984251968503937" header="0.5118110236220472" footer="0.5118110236220472"/>
  <pageSetup fitToHeight="1" fitToWidth="1" horizontalDpi="600" verticalDpi="600" orientation="portrait" paperSize="9" scale="84" r:id="rId2"/>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E1" sqref="E1"/>
    </sheetView>
  </sheetViews>
  <sheetFormatPr defaultColWidth="10.8515625" defaultRowHeight="12.75"/>
  <cols>
    <col min="1" max="1" width="59.140625" style="78" customWidth="1"/>
    <col min="2" max="4" width="12.00390625" style="30" customWidth="1"/>
    <col min="5" max="7" width="12.00390625" style="25" customWidth="1"/>
    <col min="8" max="8" width="12.00390625" style="81" customWidth="1"/>
    <col min="9" max="9" width="3.140625" style="2" customWidth="1"/>
    <col min="10" max="10" width="3.00390625" style="2" customWidth="1"/>
    <col min="11" max="11" width="17.421875" style="2" hidden="1" customWidth="1"/>
    <col min="12" max="16384" width="10.8515625" style="2" customWidth="1"/>
  </cols>
  <sheetData>
    <row r="1" spans="1:6" ht="15.75">
      <c r="A1" s="80" t="s">
        <v>11</v>
      </c>
      <c r="E1" s="38" t="s">
        <v>38</v>
      </c>
      <c r="F1" s="38"/>
    </row>
    <row r="2" spans="1:8" s="28" customFormat="1" ht="12.75">
      <c r="A2" s="359" t="s">
        <v>143</v>
      </c>
      <c r="B2" s="82"/>
      <c r="C2" s="82"/>
      <c r="D2" s="82"/>
      <c r="E2" s="83"/>
      <c r="F2" s="83"/>
      <c r="G2" s="83"/>
      <c r="H2" s="84"/>
    </row>
    <row r="3" spans="1:11" ht="13.5" thickBot="1">
      <c r="A3" s="206"/>
      <c r="B3" s="205"/>
      <c r="C3" s="205"/>
      <c r="D3" s="205"/>
      <c r="I3" s="177"/>
      <c r="J3" s="177"/>
      <c r="K3" s="177"/>
    </row>
    <row r="4" spans="1:8" s="28" customFormat="1" ht="44.25" customHeight="1">
      <c r="A4" s="207" t="s">
        <v>150</v>
      </c>
      <c r="B4" s="208">
        <v>2010</v>
      </c>
      <c r="C4" s="209">
        <v>2011</v>
      </c>
      <c r="D4" s="208">
        <v>2012</v>
      </c>
      <c r="E4" s="209">
        <v>2013</v>
      </c>
      <c r="F4" s="208">
        <v>2014</v>
      </c>
      <c r="G4" s="210" t="s">
        <v>190</v>
      </c>
      <c r="H4" s="211" t="s">
        <v>191</v>
      </c>
    </row>
    <row r="5" spans="1:11" ht="15.75" customHeight="1">
      <c r="A5" s="354" t="s">
        <v>78</v>
      </c>
      <c r="B5" s="89">
        <v>174805</v>
      </c>
      <c r="C5" s="89">
        <v>176365</v>
      </c>
      <c r="D5" s="89">
        <v>174424</v>
      </c>
      <c r="E5" s="89">
        <v>171545</v>
      </c>
      <c r="F5" s="89">
        <v>171781</v>
      </c>
      <c r="G5" s="355">
        <f>F5/$F$21*100</f>
        <v>13.69608860866473</v>
      </c>
      <c r="H5" s="356">
        <f>(F5/E5-1)*100</f>
        <v>0.13757323151359913</v>
      </c>
      <c r="I5" s="177"/>
      <c r="J5" s="177"/>
      <c r="K5" s="177"/>
    </row>
    <row r="6" spans="1:11" ht="15.75" customHeight="1">
      <c r="A6" s="357" t="s">
        <v>69</v>
      </c>
      <c r="B6" s="90">
        <v>29637</v>
      </c>
      <c r="C6" s="90">
        <v>29203</v>
      </c>
      <c r="D6" s="90">
        <v>29808</v>
      </c>
      <c r="E6" s="90">
        <v>29444</v>
      </c>
      <c r="F6" s="89">
        <v>29251</v>
      </c>
      <c r="G6" s="355">
        <f aca="true" t="shared" si="0" ref="G6:G21">F6/$F$21*100</f>
        <v>2.332180438418987</v>
      </c>
      <c r="H6" s="356">
        <f aca="true" t="shared" si="1" ref="H6:H21">(F6/E6-1)*100</f>
        <v>-0.6554815921749779</v>
      </c>
      <c r="I6" s="177"/>
      <c r="J6" s="177"/>
      <c r="K6" s="177"/>
    </row>
    <row r="7" spans="1:11" ht="15.75" customHeight="1">
      <c r="A7" s="357" t="s">
        <v>144</v>
      </c>
      <c r="B7" s="90">
        <v>10839</v>
      </c>
      <c r="C7" s="90">
        <v>10930</v>
      </c>
      <c r="D7" s="90">
        <v>11073</v>
      </c>
      <c r="E7" s="90">
        <v>10997</v>
      </c>
      <c r="F7" s="89">
        <v>10549</v>
      </c>
      <c r="G7" s="355">
        <f t="shared" si="0"/>
        <v>0.8410711238891626</v>
      </c>
      <c r="H7" s="356">
        <f t="shared" si="1"/>
        <v>-4.073838319541689</v>
      </c>
      <c r="I7" s="177"/>
      <c r="J7" s="177"/>
      <c r="K7" s="177"/>
    </row>
    <row r="8" spans="1:11" ht="15.75" customHeight="1">
      <c r="A8" s="354" t="s">
        <v>43</v>
      </c>
      <c r="B8" s="90">
        <v>351992</v>
      </c>
      <c r="C8" s="90">
        <v>360831</v>
      </c>
      <c r="D8" s="90">
        <v>365568</v>
      </c>
      <c r="E8" s="90">
        <v>360435</v>
      </c>
      <c r="F8" s="89">
        <v>359730</v>
      </c>
      <c r="G8" s="355">
        <f t="shared" si="0"/>
        <v>28.681250867063085</v>
      </c>
      <c r="H8" s="356">
        <f t="shared" si="1"/>
        <v>-0.19559698697407812</v>
      </c>
      <c r="I8" s="177"/>
      <c r="J8" s="177"/>
      <c r="K8" s="177"/>
    </row>
    <row r="9" spans="1:11" ht="15.75" customHeight="1">
      <c r="A9" s="354" t="s">
        <v>13</v>
      </c>
      <c r="B9" s="90">
        <v>17482</v>
      </c>
      <c r="C9" s="90">
        <v>17243</v>
      </c>
      <c r="D9" s="90">
        <v>16892</v>
      </c>
      <c r="E9" s="90">
        <v>16229</v>
      </c>
      <c r="F9" s="89">
        <v>15788</v>
      </c>
      <c r="G9" s="355">
        <f t="shared" si="0"/>
        <v>1.258776273008067</v>
      </c>
      <c r="H9" s="356">
        <f t="shared" si="1"/>
        <v>-2.7173578162548506</v>
      </c>
      <c r="I9" s="177"/>
      <c r="J9" s="177"/>
      <c r="K9" s="177"/>
    </row>
    <row r="10" spans="1:11" ht="15.75" customHeight="1">
      <c r="A10" s="354" t="s">
        <v>14</v>
      </c>
      <c r="B10" s="90">
        <v>153872</v>
      </c>
      <c r="C10" s="90">
        <v>163053</v>
      </c>
      <c r="D10" s="90">
        <v>167569</v>
      </c>
      <c r="E10" s="90">
        <v>172761</v>
      </c>
      <c r="F10" s="89">
        <v>177469</v>
      </c>
      <c r="G10" s="355">
        <f t="shared" si="0"/>
        <v>14.149592500283042</v>
      </c>
      <c r="H10" s="356">
        <f t="shared" si="1"/>
        <v>2.7251520887237257</v>
      </c>
      <c r="I10" s="177"/>
      <c r="J10" s="177"/>
      <c r="K10" s="177"/>
    </row>
    <row r="11" spans="1:11" ht="15.75" customHeight="1">
      <c r="A11" s="354" t="s">
        <v>15</v>
      </c>
      <c r="B11" s="90">
        <v>46619</v>
      </c>
      <c r="C11" s="90">
        <v>47441</v>
      </c>
      <c r="D11" s="90">
        <v>47507</v>
      </c>
      <c r="E11" s="90">
        <v>48052</v>
      </c>
      <c r="F11" s="89">
        <v>49714</v>
      </c>
      <c r="G11" s="355">
        <f t="shared" si="0"/>
        <v>3.963694175090135</v>
      </c>
      <c r="H11" s="356">
        <f t="shared" si="1"/>
        <v>3.458753017564309</v>
      </c>
      <c r="I11" s="177"/>
      <c r="J11" s="177"/>
      <c r="K11" s="177"/>
    </row>
    <row r="12" spans="1:11" ht="15.75" customHeight="1">
      <c r="A12" s="354" t="s">
        <v>137</v>
      </c>
      <c r="B12" s="90">
        <v>281202</v>
      </c>
      <c r="C12" s="90">
        <v>275426</v>
      </c>
      <c r="D12" s="90">
        <v>276506</v>
      </c>
      <c r="E12" s="90">
        <v>274202</v>
      </c>
      <c r="F12" s="89">
        <v>272162</v>
      </c>
      <c r="G12" s="355">
        <f t="shared" si="0"/>
        <v>21.699459590475144</v>
      </c>
      <c r="H12" s="356">
        <f t="shared" si="1"/>
        <v>-0.7439770680009672</v>
      </c>
      <c r="I12" s="177"/>
      <c r="J12" s="177"/>
      <c r="K12" s="177"/>
    </row>
    <row r="13" spans="1:11" ht="15.75" customHeight="1">
      <c r="A13" s="354" t="s">
        <v>16</v>
      </c>
      <c r="B13" s="90">
        <v>29952</v>
      </c>
      <c r="C13" s="90">
        <v>29468</v>
      </c>
      <c r="D13" s="90">
        <v>28389</v>
      </c>
      <c r="E13" s="90">
        <v>27823</v>
      </c>
      <c r="F13" s="89">
        <v>26552</v>
      </c>
      <c r="G13" s="355">
        <f t="shared" si="0"/>
        <v>2.1169893337287937</v>
      </c>
      <c r="H13" s="356">
        <f t="shared" si="1"/>
        <v>-4.568163030586203</v>
      </c>
      <c r="I13" s="177"/>
      <c r="J13" s="177"/>
      <c r="K13" s="177"/>
    </row>
    <row r="14" spans="1:11" ht="15.75" customHeight="1">
      <c r="A14" s="354" t="s">
        <v>17</v>
      </c>
      <c r="B14" s="90">
        <v>5867</v>
      </c>
      <c r="C14" s="90">
        <v>5946</v>
      </c>
      <c r="D14" s="90">
        <v>5643</v>
      </c>
      <c r="E14" s="90">
        <v>5298</v>
      </c>
      <c r="F14" s="89">
        <v>5601</v>
      </c>
      <c r="G14" s="355">
        <f t="shared" si="0"/>
        <v>0.4465673869469333</v>
      </c>
      <c r="H14" s="356">
        <f t="shared" si="1"/>
        <v>5.719139297848241</v>
      </c>
      <c r="I14" s="177"/>
      <c r="J14" s="177"/>
      <c r="K14" s="177"/>
    </row>
    <row r="15" spans="1:11" ht="15.75" customHeight="1">
      <c r="A15" s="354" t="s">
        <v>5</v>
      </c>
      <c r="B15" s="90">
        <v>12050</v>
      </c>
      <c r="C15" s="90">
        <v>12352</v>
      </c>
      <c r="D15" s="90">
        <v>12618</v>
      </c>
      <c r="E15" s="90">
        <v>12849</v>
      </c>
      <c r="F15" s="89">
        <v>12983</v>
      </c>
      <c r="G15" s="355">
        <f t="shared" si="0"/>
        <v>1.0351337948102188</v>
      </c>
      <c r="H15" s="356">
        <f t="shared" si="1"/>
        <v>1.042882714608151</v>
      </c>
      <c r="I15" s="177"/>
      <c r="J15" s="177"/>
      <c r="K15" s="177"/>
    </row>
    <row r="16" spans="1:11" ht="15.75" customHeight="1">
      <c r="A16" s="354" t="s">
        <v>140</v>
      </c>
      <c r="B16" s="90">
        <v>14417</v>
      </c>
      <c r="C16" s="90">
        <v>15124</v>
      </c>
      <c r="D16" s="90">
        <v>14924</v>
      </c>
      <c r="E16" s="90">
        <v>14787</v>
      </c>
      <c r="F16" s="89">
        <v>14413</v>
      </c>
      <c r="G16" s="355">
        <f t="shared" si="0"/>
        <v>1.1491476072248081</v>
      </c>
      <c r="H16" s="356">
        <f t="shared" si="1"/>
        <v>-2.529248664367345</v>
      </c>
      <c r="I16" s="177"/>
      <c r="J16" s="177"/>
      <c r="K16" s="177"/>
    </row>
    <row r="17" spans="1:11" ht="15.75" customHeight="1">
      <c r="A17" s="354" t="s">
        <v>134</v>
      </c>
      <c r="B17" s="90">
        <v>21920</v>
      </c>
      <c r="C17" s="90">
        <v>22029</v>
      </c>
      <c r="D17" s="90">
        <v>22676</v>
      </c>
      <c r="E17" s="90">
        <v>24366</v>
      </c>
      <c r="F17" s="89">
        <v>24129</v>
      </c>
      <c r="G17" s="355">
        <f t="shared" si="0"/>
        <v>1.9238036921340036</v>
      </c>
      <c r="H17" s="356">
        <f t="shared" si="1"/>
        <v>-0.9726668308298492</v>
      </c>
      <c r="I17" s="177"/>
      <c r="J17" s="177"/>
      <c r="K17" s="177"/>
    </row>
    <row r="18" spans="1:11" ht="15.75" customHeight="1">
      <c r="A18" s="357" t="s">
        <v>135</v>
      </c>
      <c r="B18" s="90">
        <v>51238</v>
      </c>
      <c r="C18" s="90">
        <v>50103</v>
      </c>
      <c r="D18" s="90">
        <v>52936</v>
      </c>
      <c r="E18" s="90">
        <v>52838</v>
      </c>
      <c r="F18" s="89">
        <v>55588</v>
      </c>
      <c r="G18" s="355">
        <f t="shared" si="0"/>
        <v>4.432027835316217</v>
      </c>
      <c r="H18" s="356">
        <f t="shared" si="1"/>
        <v>5.204587607403766</v>
      </c>
      <c r="I18" s="177"/>
      <c r="J18" s="177"/>
      <c r="K18" s="177"/>
    </row>
    <row r="19" spans="1:11" ht="15.75" customHeight="1">
      <c r="A19" s="354" t="s">
        <v>133</v>
      </c>
      <c r="B19" s="91">
        <v>19421</v>
      </c>
      <c r="C19" s="91">
        <v>19091</v>
      </c>
      <c r="D19" s="91">
        <v>18739</v>
      </c>
      <c r="E19" s="91">
        <v>17731</v>
      </c>
      <c r="F19" s="90">
        <v>17719</v>
      </c>
      <c r="G19" s="355">
        <f t="shared" si="0"/>
        <v>1.4127347847371383</v>
      </c>
      <c r="H19" s="356">
        <f t="shared" si="1"/>
        <v>-0.06767807794259006</v>
      </c>
      <c r="I19" s="177"/>
      <c r="J19" s="177"/>
      <c r="K19" s="177"/>
    </row>
    <row r="20" spans="1:11" ht="15.75" customHeight="1">
      <c r="A20" s="357" t="s">
        <v>145</v>
      </c>
      <c r="B20" s="90">
        <v>10979</v>
      </c>
      <c r="C20" s="90">
        <v>10322</v>
      </c>
      <c r="D20" s="90">
        <v>10939</v>
      </c>
      <c r="E20" s="90">
        <v>10944</v>
      </c>
      <c r="F20" s="89">
        <v>10805</v>
      </c>
      <c r="G20" s="355">
        <f t="shared" si="0"/>
        <v>0.8614819882095367</v>
      </c>
      <c r="H20" s="356">
        <f t="shared" si="1"/>
        <v>-1.2701023391812893</v>
      </c>
      <c r="I20" s="177"/>
      <c r="J20" s="177"/>
      <c r="K20" s="177"/>
    </row>
    <row r="21" spans="1:8" s="28" customFormat="1" ht="15.75" customHeight="1" thickBot="1">
      <c r="A21" s="212" t="s">
        <v>18</v>
      </c>
      <c r="B21" s="213">
        <v>1232292</v>
      </c>
      <c r="C21" s="213">
        <v>1244927</v>
      </c>
      <c r="D21" s="213">
        <v>1256211</v>
      </c>
      <c r="E21" s="213">
        <v>1250301</v>
      </c>
      <c r="F21" s="214">
        <v>1254234</v>
      </c>
      <c r="G21" s="215">
        <f t="shared" si="0"/>
        <v>100</v>
      </c>
      <c r="H21" s="216">
        <f t="shared" si="1"/>
        <v>0.3145642529278847</v>
      </c>
    </row>
    <row r="22" spans="1:11" s="27" customFormat="1" ht="14.25">
      <c r="A22" s="202" t="s">
        <v>207</v>
      </c>
      <c r="B22" s="203"/>
      <c r="C22" s="203"/>
      <c r="D22" s="203"/>
      <c r="E22" s="203"/>
      <c r="F22" s="203"/>
      <c r="G22" s="203"/>
      <c r="H22" s="203"/>
      <c r="I22" s="203"/>
      <c r="J22" s="203"/>
      <c r="K22" s="177"/>
    </row>
    <row r="23" spans="1:11" ht="14.25">
      <c r="A23" s="204" t="s">
        <v>208</v>
      </c>
      <c r="B23" s="205"/>
      <c r="C23" s="205"/>
      <c r="D23" s="205"/>
      <c r="I23" s="177"/>
      <c r="J23" s="177"/>
      <c r="K23" s="177"/>
    </row>
    <row r="24" spans="1:11" ht="14.25">
      <c r="A24" s="204" t="s">
        <v>209</v>
      </c>
      <c r="B24" s="174"/>
      <c r="C24" s="174"/>
      <c r="D24" s="174"/>
      <c r="E24" s="174"/>
      <c r="F24" s="174"/>
      <c r="G24" s="174"/>
      <c r="H24" s="174"/>
      <c r="I24" s="33"/>
      <c r="J24" s="33"/>
      <c r="K24" s="33"/>
    </row>
    <row r="25" spans="1:11" s="27" customFormat="1" ht="30" customHeight="1">
      <c r="A25" s="240" t="s">
        <v>210</v>
      </c>
      <c r="B25" s="241"/>
      <c r="C25" s="241"/>
      <c r="D25" s="241"/>
      <c r="E25" s="241"/>
      <c r="F25" s="241"/>
      <c r="G25" s="241"/>
      <c r="H25" s="241"/>
      <c r="I25" s="241"/>
      <c r="J25" s="241"/>
      <c r="K25" s="241"/>
    </row>
    <row r="26" spans="1:11" ht="12.75">
      <c r="A26" s="206" t="s">
        <v>42</v>
      </c>
      <c r="B26" s="205"/>
      <c r="C26" s="205"/>
      <c r="D26" s="205"/>
      <c r="I26" s="177"/>
      <c r="J26" s="177"/>
      <c r="K26" s="177"/>
    </row>
    <row r="27" spans="1:11" ht="12.75">
      <c r="A27" s="79" t="s">
        <v>136</v>
      </c>
      <c r="B27" s="205"/>
      <c r="C27" s="205"/>
      <c r="D27" s="205"/>
      <c r="I27" s="177"/>
      <c r="J27" s="177"/>
      <c r="K27" s="177"/>
    </row>
    <row r="28" spans="1:11" ht="12.75">
      <c r="A28" s="177"/>
      <c r="B28" s="358"/>
      <c r="C28" s="174"/>
      <c r="D28" s="174"/>
      <c r="E28" s="174"/>
      <c r="F28" s="174"/>
      <c r="G28" s="174"/>
      <c r="H28" s="174"/>
      <c r="I28" s="33"/>
      <c r="J28" s="33"/>
      <c r="K28" s="33"/>
    </row>
    <row r="29" spans="1:11" ht="12.75">
      <c r="A29" s="206"/>
      <c r="B29" s="205"/>
      <c r="C29" s="205"/>
      <c r="D29" s="205"/>
      <c r="F29" s="191"/>
      <c r="I29" s="177"/>
      <c r="J29" s="177"/>
      <c r="K29" s="177"/>
    </row>
    <row r="30" ht="12.75">
      <c r="F30" s="191"/>
    </row>
  </sheetData>
  <sheetProtection/>
  <mergeCells count="1">
    <mergeCell ref="A25:K25"/>
  </mergeCells>
  <hyperlinks>
    <hyperlink ref="E1" location="Sommaire!A1" display="Retour au sommaire"/>
  </hyperlinks>
  <printOptions/>
  <pageMargins left="0.35433070866141736" right="0.1968503937007874" top="0.35433070866141736" bottom="0.1968503937007874" header="0.2362204724409449" footer="0.15748031496062992"/>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AE33"/>
  <sheetViews>
    <sheetView zoomScale="90" zoomScaleNormal="90" zoomScalePageLayoutView="0" workbookViewId="0" topLeftCell="A1">
      <selection activeCell="Q31" sqref="Q31"/>
    </sheetView>
  </sheetViews>
  <sheetFormatPr defaultColWidth="11.421875" defaultRowHeight="12.75"/>
  <cols>
    <col min="1" max="1" width="27.140625" style="26" customWidth="1"/>
    <col min="2" max="3" width="11.421875" style="26" customWidth="1"/>
    <col min="4" max="5" width="8.57421875" style="26" customWidth="1"/>
    <col min="6" max="7" width="11.7109375" style="26" customWidth="1"/>
    <col min="8" max="9" width="9.8515625" style="26" customWidth="1"/>
    <col min="10" max="10" width="12.57421875" style="26" customWidth="1"/>
    <col min="11" max="11" width="11.57421875" style="26" customWidth="1"/>
    <col min="12" max="13" width="9.140625" style="26" customWidth="1"/>
    <col min="14" max="14" width="12.00390625" style="26" customWidth="1"/>
    <col min="15" max="15" width="10.421875" style="26" bestFit="1" customWidth="1"/>
    <col min="16" max="17" width="9.7109375" style="26" customWidth="1"/>
    <col min="18" max="18" width="12.421875" style="26" customWidth="1"/>
    <col min="19" max="19" width="12.8515625" style="26" customWidth="1"/>
    <col min="20" max="21" width="9.421875" style="26" customWidth="1"/>
    <col min="22" max="22" width="12.8515625" style="26" customWidth="1"/>
    <col min="23" max="23" width="13.140625" style="26" customWidth="1"/>
    <col min="24" max="25" width="9.28125" style="26" customWidth="1"/>
    <col min="26" max="26" width="1.8515625" style="26" customWidth="1"/>
    <col min="27" max="27" width="15.421875" style="26" customWidth="1"/>
    <col min="28" max="29" width="9.00390625" style="26" customWidth="1"/>
    <col min="30" max="30" width="28.28125" style="26" customWidth="1"/>
    <col min="31" max="31" width="27.421875" style="26" customWidth="1"/>
    <col min="32" max="16384" width="11.421875" style="26" customWidth="1"/>
  </cols>
  <sheetData>
    <row r="1" spans="1:10" ht="15.75">
      <c r="A1" s="39" t="s">
        <v>11</v>
      </c>
      <c r="D1" s="38"/>
      <c r="J1" s="318" t="s">
        <v>38</v>
      </c>
    </row>
    <row r="2" spans="1:30" ht="12.75">
      <c r="A2" s="28" t="s">
        <v>142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row>
    <row r="3" spans="1:30" ht="13.5" thickBo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row>
    <row r="4" spans="1:31" s="28" customFormat="1" ht="53.25" customHeight="1" thickBot="1">
      <c r="A4" s="497" t="s">
        <v>35</v>
      </c>
      <c r="B4" s="498" t="s">
        <v>104</v>
      </c>
      <c r="C4" s="499"/>
      <c r="D4" s="499"/>
      <c r="E4" s="500"/>
      <c r="F4" s="498" t="s">
        <v>99</v>
      </c>
      <c r="G4" s="499"/>
      <c r="H4" s="499"/>
      <c r="I4" s="500"/>
      <c r="J4" s="498" t="s">
        <v>230</v>
      </c>
      <c r="K4" s="499"/>
      <c r="L4" s="499"/>
      <c r="M4" s="500"/>
      <c r="N4" s="498" t="s">
        <v>232</v>
      </c>
      <c r="O4" s="499"/>
      <c r="P4" s="499"/>
      <c r="Q4" s="500"/>
      <c r="R4" s="498" t="s">
        <v>231</v>
      </c>
      <c r="S4" s="499"/>
      <c r="T4" s="499"/>
      <c r="U4" s="500"/>
      <c r="V4" s="498" t="s">
        <v>141</v>
      </c>
      <c r="W4" s="499"/>
      <c r="X4" s="499"/>
      <c r="Y4" s="500"/>
      <c r="Z4" s="501"/>
      <c r="AA4" s="498" t="s">
        <v>76</v>
      </c>
      <c r="AB4" s="502"/>
      <c r="AC4" s="503"/>
      <c r="AD4" s="504" t="s">
        <v>227</v>
      </c>
      <c r="AE4" s="505" t="s">
        <v>35</v>
      </c>
    </row>
    <row r="5" spans="1:31" s="24" customFormat="1" ht="25.5">
      <c r="A5" s="376"/>
      <c r="B5" s="363" t="s">
        <v>177</v>
      </c>
      <c r="C5" s="364" t="s">
        <v>198</v>
      </c>
      <c r="D5" s="364" t="s">
        <v>74</v>
      </c>
      <c r="E5" s="365" t="s">
        <v>75</v>
      </c>
      <c r="F5" s="363" t="s">
        <v>177</v>
      </c>
      <c r="G5" s="364" t="s">
        <v>198</v>
      </c>
      <c r="H5" s="364" t="s">
        <v>74</v>
      </c>
      <c r="I5" s="365" t="s">
        <v>75</v>
      </c>
      <c r="J5" s="363" t="s">
        <v>177</v>
      </c>
      <c r="K5" s="364" t="s">
        <v>198</v>
      </c>
      <c r="L5" s="364" t="s">
        <v>74</v>
      </c>
      <c r="M5" s="365" t="s">
        <v>75</v>
      </c>
      <c r="N5" s="363" t="s">
        <v>177</v>
      </c>
      <c r="O5" s="364" t="s">
        <v>198</v>
      </c>
      <c r="P5" s="364" t="s">
        <v>74</v>
      </c>
      <c r="Q5" s="365" t="s">
        <v>75</v>
      </c>
      <c r="R5" s="363" t="s">
        <v>177</v>
      </c>
      <c r="S5" s="364" t="s">
        <v>198</v>
      </c>
      <c r="T5" s="364" t="s">
        <v>74</v>
      </c>
      <c r="U5" s="365" t="s">
        <v>75</v>
      </c>
      <c r="V5" s="363" t="s">
        <v>177</v>
      </c>
      <c r="W5" s="364" t="s">
        <v>198</v>
      </c>
      <c r="X5" s="364" t="s">
        <v>74</v>
      </c>
      <c r="Y5" s="365" t="s">
        <v>75</v>
      </c>
      <c r="Z5" s="205"/>
      <c r="AA5" s="363" t="s">
        <v>198</v>
      </c>
      <c r="AB5" s="364" t="s">
        <v>74</v>
      </c>
      <c r="AC5" s="365" t="s">
        <v>75</v>
      </c>
      <c r="AD5" s="382"/>
      <c r="AE5" s="379"/>
    </row>
    <row r="6" spans="1:31" ht="14.25" customHeight="1">
      <c r="A6" s="377" t="s">
        <v>48</v>
      </c>
      <c r="B6" s="366">
        <v>7042</v>
      </c>
      <c r="C6" s="367">
        <v>7201</v>
      </c>
      <c r="D6" s="368">
        <f>C6/C$28*100</f>
        <v>3.4034246931435246</v>
      </c>
      <c r="E6" s="369">
        <f>RANK(C6,C$6:C$27)</f>
        <v>8</v>
      </c>
      <c r="F6" s="366">
        <v>18822</v>
      </c>
      <c r="G6" s="367">
        <v>19442</v>
      </c>
      <c r="H6" s="368">
        <f>G6/G$28*100</f>
        <v>3.2258118038629435</v>
      </c>
      <c r="I6" s="369">
        <f>RANK(G6,G$6:G$27)</f>
        <v>10</v>
      </c>
      <c r="J6" s="366">
        <v>7990</v>
      </c>
      <c r="K6" s="367">
        <v>8143</v>
      </c>
      <c r="L6" s="368">
        <f>K6/K$28*100</f>
        <v>2.991968019047479</v>
      </c>
      <c r="M6" s="369">
        <f>RANK(K6,K$6:K$27)</f>
        <v>10</v>
      </c>
      <c r="N6" s="366">
        <v>945</v>
      </c>
      <c r="O6" s="367">
        <v>886</v>
      </c>
      <c r="P6" s="368">
        <f>O6/O$28*100</f>
        <v>1.9629563984402694</v>
      </c>
      <c r="Q6" s="369">
        <f>RANK(O6,O$6:O$27)</f>
        <v>11</v>
      </c>
      <c r="R6" s="366">
        <v>2319</v>
      </c>
      <c r="S6" s="367">
        <v>2351</v>
      </c>
      <c r="T6" s="368">
        <f>S6/S$28*100</f>
        <v>1.9167740147080405</v>
      </c>
      <c r="U6" s="369">
        <f>RANK(S6,S$6:S$27)</f>
        <v>14</v>
      </c>
      <c r="V6" s="366">
        <v>37118</v>
      </c>
      <c r="W6" s="367">
        <v>38023</v>
      </c>
      <c r="X6" s="368">
        <f>W6/W$28*100</f>
        <v>3.031571461146804</v>
      </c>
      <c r="Y6" s="369">
        <f>RANK(W6,W$6:W$27)</f>
        <v>10</v>
      </c>
      <c r="Z6" s="360"/>
      <c r="AA6" s="374">
        <v>534327</v>
      </c>
      <c r="AB6" s="368">
        <f>AA6/AA$28*100</f>
        <v>3.078733462799163</v>
      </c>
      <c r="AC6" s="369">
        <f>RANK(AA6,AA$6:AA$27)</f>
        <v>11</v>
      </c>
      <c r="AD6" s="506">
        <f>W6/AA6*100</f>
        <v>7.116054401143869</v>
      </c>
      <c r="AE6" s="380" t="s">
        <v>48</v>
      </c>
    </row>
    <row r="7" spans="1:31" ht="14.25" customHeight="1">
      <c r="A7" s="377" t="s">
        <v>49</v>
      </c>
      <c r="B7" s="366">
        <v>11754</v>
      </c>
      <c r="C7" s="367">
        <v>11500</v>
      </c>
      <c r="D7" s="368">
        <f aca="true" t="shared" si="0" ref="D7:D28">C7/C$28*100</f>
        <v>5.4352706528469</v>
      </c>
      <c r="E7" s="369">
        <f aca="true" t="shared" si="1" ref="E7:E27">RANK(C7,C$6:C$27)</f>
        <v>4</v>
      </c>
      <c r="F7" s="366">
        <v>27044</v>
      </c>
      <c r="G7" s="367">
        <v>27690</v>
      </c>
      <c r="H7" s="368">
        <f aca="true" t="shared" si="2" ref="H7:H28">G7/G$28*100</f>
        <v>4.594317912198586</v>
      </c>
      <c r="I7" s="369">
        <f aca="true" t="shared" si="3" ref="I7:I27">RANK(G7,G$6:G$27)</f>
        <v>5</v>
      </c>
      <c r="J7" s="366">
        <v>11163</v>
      </c>
      <c r="K7" s="367">
        <v>11092</v>
      </c>
      <c r="L7" s="368">
        <f aca="true" t="shared" si="4" ref="L7:L28">K7/K$28*100</f>
        <v>4.075513848369721</v>
      </c>
      <c r="M7" s="369">
        <f aca="true" t="shared" si="5" ref="M7:M27">RANK(K7,K$6:K$27)</f>
        <v>5</v>
      </c>
      <c r="N7" s="366">
        <v>1694</v>
      </c>
      <c r="O7" s="367">
        <v>1702</v>
      </c>
      <c r="P7" s="368">
        <f aca="true" t="shared" si="6" ref="P7:P28">O7/O$28*100</f>
        <v>3.770825948245303</v>
      </c>
      <c r="Q7" s="369">
        <f aca="true" t="shared" si="7" ref="Q7:Q27">RANK(O7,O$6:O$27)</f>
        <v>5</v>
      </c>
      <c r="R7" s="366">
        <v>4990</v>
      </c>
      <c r="S7" s="367">
        <v>5003</v>
      </c>
      <c r="T7" s="368">
        <f aca="true" t="shared" si="8" ref="T7:T28">S7/S$28*100</f>
        <v>4.078953805012474</v>
      </c>
      <c r="U7" s="369">
        <f aca="true" t="shared" si="9" ref="U7:U27">RANK(S7,S$6:S$27)</f>
        <v>6</v>
      </c>
      <c r="V7" s="366">
        <v>56645</v>
      </c>
      <c r="W7" s="367">
        <v>56987</v>
      </c>
      <c r="X7" s="368">
        <f aca="true" t="shared" si="10" ref="X7:X28">W7/W$28*100</f>
        <v>4.54357001962951</v>
      </c>
      <c r="Y7" s="369">
        <f aca="true" t="shared" si="11" ref="Y7:Y27">RANK(W7,W$6:W$27)</f>
        <v>4</v>
      </c>
      <c r="Z7" s="360"/>
      <c r="AA7" s="374">
        <v>805312</v>
      </c>
      <c r="AB7" s="368">
        <f aca="true" t="shared" si="12" ref="AB7:AB28">AA7/AA$28*100</f>
        <v>4.6401192572969725</v>
      </c>
      <c r="AC7" s="369">
        <f aca="true" t="shared" si="13" ref="AC7:AC27">RANK(AA7,AA$6:AA$27)</f>
        <v>6</v>
      </c>
      <c r="AD7" s="506">
        <f aca="true" t="shared" si="14" ref="AD7:AD28">W7/AA7*100</f>
        <v>7.07638778510689</v>
      </c>
      <c r="AE7" s="380" t="s">
        <v>49</v>
      </c>
    </row>
    <row r="8" spans="1:31" ht="14.25" customHeight="1">
      <c r="A8" s="377" t="s">
        <v>50</v>
      </c>
      <c r="B8" s="366">
        <v>4007</v>
      </c>
      <c r="C8" s="367">
        <v>4015</v>
      </c>
      <c r="D8" s="368">
        <f t="shared" si="0"/>
        <v>1.8976184061895915</v>
      </c>
      <c r="E8" s="369">
        <f t="shared" si="1"/>
        <v>16</v>
      </c>
      <c r="F8" s="366">
        <v>8809</v>
      </c>
      <c r="G8" s="367">
        <v>8983</v>
      </c>
      <c r="H8" s="368">
        <f t="shared" si="2"/>
        <v>1.4904571255066774</v>
      </c>
      <c r="I8" s="369">
        <f t="shared" si="3"/>
        <v>19</v>
      </c>
      <c r="J8" s="366">
        <v>3736</v>
      </c>
      <c r="K8" s="367">
        <v>3868</v>
      </c>
      <c r="L8" s="368">
        <f t="shared" si="4"/>
        <v>1.4212123661642697</v>
      </c>
      <c r="M8" s="369">
        <f t="shared" si="5"/>
        <v>17</v>
      </c>
      <c r="N8" s="366">
        <v>617</v>
      </c>
      <c r="O8" s="367">
        <v>612</v>
      </c>
      <c r="P8" s="368">
        <f t="shared" si="6"/>
        <v>1.3559021623537753</v>
      </c>
      <c r="Q8" s="369">
        <f t="shared" si="7"/>
        <v>16</v>
      </c>
      <c r="R8" s="366">
        <v>1890</v>
      </c>
      <c r="S8" s="367">
        <v>1997</v>
      </c>
      <c r="T8" s="368">
        <f t="shared" si="8"/>
        <v>1.628157255368761</v>
      </c>
      <c r="U8" s="369">
        <f t="shared" si="9"/>
        <v>17</v>
      </c>
      <c r="V8" s="366">
        <v>19059</v>
      </c>
      <c r="W8" s="367">
        <v>19475</v>
      </c>
      <c r="X8" s="368">
        <f t="shared" si="10"/>
        <v>1.552740557184704</v>
      </c>
      <c r="Y8" s="369">
        <f t="shared" si="11"/>
        <v>18</v>
      </c>
      <c r="Z8" s="360"/>
      <c r="AA8" s="374">
        <v>314184</v>
      </c>
      <c r="AB8" s="368">
        <f t="shared" si="12"/>
        <v>1.8102936858442344</v>
      </c>
      <c r="AC8" s="369">
        <f t="shared" si="13"/>
        <v>18</v>
      </c>
      <c r="AD8" s="506">
        <f t="shared" si="14"/>
        <v>6.198597000483793</v>
      </c>
      <c r="AE8" s="380" t="s">
        <v>50</v>
      </c>
    </row>
    <row r="9" spans="1:31" ht="14.25" customHeight="1">
      <c r="A9" s="377" t="s">
        <v>52</v>
      </c>
      <c r="B9" s="366">
        <v>4796</v>
      </c>
      <c r="C9" s="367">
        <v>4719</v>
      </c>
      <c r="D9" s="368">
        <f t="shared" si="0"/>
        <v>2.2303514965899587</v>
      </c>
      <c r="E9" s="369">
        <f t="shared" si="1"/>
        <v>13</v>
      </c>
      <c r="F9" s="366">
        <v>11363</v>
      </c>
      <c r="G9" s="367">
        <v>11448</v>
      </c>
      <c r="H9" s="368">
        <f t="shared" si="2"/>
        <v>1.899449312345591</v>
      </c>
      <c r="I9" s="369">
        <f t="shared" si="3"/>
        <v>16</v>
      </c>
      <c r="J9" s="366">
        <v>8538</v>
      </c>
      <c r="K9" s="367">
        <v>8294</v>
      </c>
      <c r="L9" s="368">
        <f t="shared" si="4"/>
        <v>3.0474496807048745</v>
      </c>
      <c r="M9" s="369">
        <f t="shared" si="5"/>
        <v>9</v>
      </c>
      <c r="N9" s="366">
        <v>705</v>
      </c>
      <c r="O9" s="367">
        <v>704</v>
      </c>
      <c r="P9" s="368">
        <f t="shared" si="6"/>
        <v>1.5597305919886566</v>
      </c>
      <c r="Q9" s="369">
        <f t="shared" si="7"/>
        <v>14</v>
      </c>
      <c r="R9" s="366">
        <v>1792</v>
      </c>
      <c r="S9" s="367">
        <v>1771</v>
      </c>
      <c r="T9" s="368">
        <f t="shared" si="8"/>
        <v>1.4438990982764526</v>
      </c>
      <c r="U9" s="369">
        <f t="shared" si="9"/>
        <v>18</v>
      </c>
      <c r="V9" s="366">
        <v>27194</v>
      </c>
      <c r="W9" s="367">
        <v>26936</v>
      </c>
      <c r="X9" s="368">
        <f t="shared" si="10"/>
        <v>2.147605630209355</v>
      </c>
      <c r="Y9" s="369">
        <f t="shared" si="11"/>
        <v>13</v>
      </c>
      <c r="Z9" s="360"/>
      <c r="AA9" s="374">
        <v>394618</v>
      </c>
      <c r="AB9" s="368">
        <f t="shared" si="12"/>
        <v>2.2737455558541493</v>
      </c>
      <c r="AC9" s="369">
        <f t="shared" si="13"/>
        <v>16</v>
      </c>
      <c r="AD9" s="506">
        <f t="shared" si="14"/>
        <v>6.825841700074503</v>
      </c>
      <c r="AE9" s="380" t="s">
        <v>52</v>
      </c>
    </row>
    <row r="10" spans="1:31" ht="14.25" customHeight="1">
      <c r="A10" s="377" t="s">
        <v>53</v>
      </c>
      <c r="B10" s="366">
        <v>8454</v>
      </c>
      <c r="C10" s="367">
        <v>8259</v>
      </c>
      <c r="D10" s="368">
        <f t="shared" si="0"/>
        <v>3.9034695932054393</v>
      </c>
      <c r="E10" s="369">
        <f t="shared" si="1"/>
        <v>6</v>
      </c>
      <c r="F10" s="366">
        <v>24634</v>
      </c>
      <c r="G10" s="367">
        <v>24857</v>
      </c>
      <c r="H10" s="368">
        <f t="shared" si="2"/>
        <v>4.124267256898529</v>
      </c>
      <c r="I10" s="369">
        <f t="shared" si="3"/>
        <v>6</v>
      </c>
      <c r="J10" s="366">
        <v>8953</v>
      </c>
      <c r="K10" s="367">
        <v>8992</v>
      </c>
      <c r="L10" s="368">
        <f t="shared" si="4"/>
        <v>3.303914580286741</v>
      </c>
      <c r="M10" s="369">
        <f t="shared" si="5"/>
        <v>8</v>
      </c>
      <c r="N10" s="366">
        <v>1540</v>
      </c>
      <c r="O10" s="367">
        <v>1596</v>
      </c>
      <c r="P10" s="368">
        <f t="shared" si="6"/>
        <v>3.535980148883375</v>
      </c>
      <c r="Q10" s="369">
        <f t="shared" si="7"/>
        <v>7</v>
      </c>
      <c r="R10" s="366">
        <v>3636</v>
      </c>
      <c r="S10" s="367">
        <v>3675</v>
      </c>
      <c r="T10" s="368">
        <f t="shared" si="8"/>
        <v>2.9962333067001485</v>
      </c>
      <c r="U10" s="369">
        <f t="shared" si="9"/>
        <v>9</v>
      </c>
      <c r="V10" s="366">
        <v>47217</v>
      </c>
      <c r="W10" s="367">
        <v>47379</v>
      </c>
      <c r="X10" s="368">
        <f t="shared" si="10"/>
        <v>3.777524768105473</v>
      </c>
      <c r="Y10" s="369">
        <f t="shared" si="11"/>
        <v>8</v>
      </c>
      <c r="Z10" s="360"/>
      <c r="AA10" s="374">
        <v>772373</v>
      </c>
      <c r="AB10" s="368">
        <f t="shared" si="12"/>
        <v>4.450328358594228</v>
      </c>
      <c r="AC10" s="369">
        <f t="shared" si="13"/>
        <v>7</v>
      </c>
      <c r="AD10" s="506">
        <f t="shared" si="14"/>
        <v>6.1342123559471915</v>
      </c>
      <c r="AE10" s="380" t="s">
        <v>53</v>
      </c>
    </row>
    <row r="11" spans="1:31" ht="14.25" customHeight="1">
      <c r="A11" s="377" t="s">
        <v>54</v>
      </c>
      <c r="B11" s="366">
        <v>5272</v>
      </c>
      <c r="C11" s="367">
        <v>5201</v>
      </c>
      <c r="D11" s="368">
        <f t="shared" si="0"/>
        <v>2.458160231778846</v>
      </c>
      <c r="E11" s="369">
        <f t="shared" si="1"/>
        <v>12</v>
      </c>
      <c r="F11" s="366">
        <v>15909</v>
      </c>
      <c r="G11" s="367">
        <v>15973</v>
      </c>
      <c r="H11" s="368">
        <f t="shared" si="2"/>
        <v>2.650236186765909</v>
      </c>
      <c r="I11" s="369">
        <f t="shared" si="3"/>
        <v>12</v>
      </c>
      <c r="J11" s="366">
        <v>7277</v>
      </c>
      <c r="K11" s="367">
        <v>7246</v>
      </c>
      <c r="L11" s="368">
        <f t="shared" si="4"/>
        <v>2.6623849031091775</v>
      </c>
      <c r="M11" s="369">
        <f t="shared" si="5"/>
        <v>12</v>
      </c>
      <c r="N11" s="366">
        <v>722</v>
      </c>
      <c r="O11" s="367">
        <v>746</v>
      </c>
      <c r="P11" s="368">
        <f t="shared" si="6"/>
        <v>1.6527827011697978</v>
      </c>
      <c r="Q11" s="369">
        <f t="shared" si="7"/>
        <v>12</v>
      </c>
      <c r="R11" s="366">
        <v>2032</v>
      </c>
      <c r="S11" s="367">
        <v>2064</v>
      </c>
      <c r="T11" s="368">
        <f t="shared" si="8"/>
        <v>1.68278246123241</v>
      </c>
      <c r="U11" s="369">
        <f t="shared" si="9"/>
        <v>16</v>
      </c>
      <c r="V11" s="366">
        <v>31212</v>
      </c>
      <c r="W11" s="367">
        <v>31230</v>
      </c>
      <c r="X11" s="368">
        <f t="shared" si="10"/>
        <v>2.489965987208129</v>
      </c>
      <c r="Y11" s="369">
        <f t="shared" si="11"/>
        <v>12</v>
      </c>
      <c r="Z11" s="360"/>
      <c r="AA11" s="374">
        <v>620488</v>
      </c>
      <c r="AB11" s="368">
        <f t="shared" si="12"/>
        <v>3.575183677533284</v>
      </c>
      <c r="AC11" s="369">
        <f t="shared" si="13"/>
        <v>9</v>
      </c>
      <c r="AD11" s="506">
        <f t="shared" si="14"/>
        <v>5.033135209705908</v>
      </c>
      <c r="AE11" s="380" t="s">
        <v>54</v>
      </c>
    </row>
    <row r="12" spans="1:31" ht="14.25" customHeight="1">
      <c r="A12" s="377" t="s">
        <v>55</v>
      </c>
      <c r="B12" s="366">
        <v>2613</v>
      </c>
      <c r="C12" s="367">
        <v>2549</v>
      </c>
      <c r="D12" s="368">
        <f t="shared" si="0"/>
        <v>1.2047395560092826</v>
      </c>
      <c r="E12" s="369">
        <f t="shared" si="1"/>
        <v>19</v>
      </c>
      <c r="F12" s="366">
        <v>9022</v>
      </c>
      <c r="G12" s="367">
        <v>9048</v>
      </c>
      <c r="H12" s="368">
        <f t="shared" si="2"/>
        <v>1.5012419093381295</v>
      </c>
      <c r="I12" s="369">
        <f t="shared" si="3"/>
        <v>18</v>
      </c>
      <c r="J12" s="366">
        <v>4710</v>
      </c>
      <c r="K12" s="367">
        <v>4670</v>
      </c>
      <c r="L12" s="368">
        <f t="shared" si="4"/>
        <v>1.7158898009273889</v>
      </c>
      <c r="M12" s="369">
        <f t="shared" si="5"/>
        <v>16</v>
      </c>
      <c r="N12" s="366">
        <v>470</v>
      </c>
      <c r="O12" s="367">
        <v>457</v>
      </c>
      <c r="P12" s="368">
        <f t="shared" si="6"/>
        <v>1.0124955689471817</v>
      </c>
      <c r="Q12" s="369">
        <f t="shared" si="7"/>
        <v>19</v>
      </c>
      <c r="R12" s="366">
        <v>1151</v>
      </c>
      <c r="S12" s="367">
        <v>1110</v>
      </c>
      <c r="T12" s="368">
        <f t="shared" si="8"/>
        <v>0.9049847538604531</v>
      </c>
      <c r="U12" s="369">
        <f t="shared" si="9"/>
        <v>20</v>
      </c>
      <c r="V12" s="366">
        <v>17966</v>
      </c>
      <c r="W12" s="367">
        <v>17834</v>
      </c>
      <c r="X12" s="368">
        <f t="shared" si="10"/>
        <v>1.4219037276935564</v>
      </c>
      <c r="Y12" s="369">
        <f t="shared" si="11"/>
        <v>19</v>
      </c>
      <c r="Z12" s="360"/>
      <c r="AA12" s="374">
        <v>305137</v>
      </c>
      <c r="AB12" s="368">
        <f t="shared" si="12"/>
        <v>1.75816586591759</v>
      </c>
      <c r="AC12" s="369">
        <f t="shared" si="13"/>
        <v>19</v>
      </c>
      <c r="AD12" s="506">
        <f t="shared" si="14"/>
        <v>5.844587840871478</v>
      </c>
      <c r="AE12" s="380" t="s">
        <v>55</v>
      </c>
    </row>
    <row r="13" spans="1:31" ht="14.25" customHeight="1">
      <c r="A13" s="377" t="s">
        <v>56</v>
      </c>
      <c r="B13" s="366">
        <v>2702</v>
      </c>
      <c r="C13" s="367">
        <v>2509</v>
      </c>
      <c r="D13" s="368">
        <f t="shared" si="0"/>
        <v>1.1858342667819888</v>
      </c>
      <c r="E13" s="369">
        <f t="shared" si="1"/>
        <v>20</v>
      </c>
      <c r="F13" s="366">
        <v>3405</v>
      </c>
      <c r="G13" s="367">
        <v>3395</v>
      </c>
      <c r="H13" s="368">
        <f t="shared" si="2"/>
        <v>0.5632975555043048</v>
      </c>
      <c r="I13" s="369">
        <f t="shared" si="3"/>
        <v>22</v>
      </c>
      <c r="J13" s="366">
        <v>1625</v>
      </c>
      <c r="K13" s="367">
        <v>1590</v>
      </c>
      <c r="L13" s="368">
        <f t="shared" si="4"/>
        <v>0.5842108744056849</v>
      </c>
      <c r="M13" s="369">
        <f t="shared" si="5"/>
        <v>22</v>
      </c>
      <c r="N13" s="366">
        <v>407</v>
      </c>
      <c r="O13" s="367">
        <v>382</v>
      </c>
      <c r="P13" s="368">
        <f t="shared" si="6"/>
        <v>0.8463310882665722</v>
      </c>
      <c r="Q13" s="369">
        <f t="shared" si="7"/>
        <v>21</v>
      </c>
      <c r="R13" s="366">
        <v>687</v>
      </c>
      <c r="S13" s="367">
        <v>739</v>
      </c>
      <c r="T13" s="368">
        <f t="shared" si="8"/>
        <v>0.6025078676602476</v>
      </c>
      <c r="U13" s="369">
        <f t="shared" si="9"/>
        <v>21</v>
      </c>
      <c r="V13" s="366">
        <v>8826</v>
      </c>
      <c r="W13" s="367">
        <v>8615</v>
      </c>
      <c r="X13" s="368">
        <f t="shared" si="10"/>
        <v>0.686873422343837</v>
      </c>
      <c r="Y13" s="369">
        <f t="shared" si="11"/>
        <v>22</v>
      </c>
      <c r="Z13" s="360"/>
      <c r="AA13" s="374">
        <v>69454</v>
      </c>
      <c r="AB13" s="368">
        <f t="shared" si="12"/>
        <v>0.40018631647895964</v>
      </c>
      <c r="AC13" s="369">
        <f t="shared" si="13"/>
        <v>22</v>
      </c>
      <c r="AD13" s="506">
        <f t="shared" si="14"/>
        <v>12.403893224292338</v>
      </c>
      <c r="AE13" s="380" t="s">
        <v>56</v>
      </c>
    </row>
    <row r="14" spans="1:31" ht="14.25" customHeight="1">
      <c r="A14" s="377" t="s">
        <v>128</v>
      </c>
      <c r="B14" s="366">
        <v>2357</v>
      </c>
      <c r="C14" s="367">
        <v>2294</v>
      </c>
      <c r="D14" s="368">
        <f t="shared" si="0"/>
        <v>1.0842183371852858</v>
      </c>
      <c r="E14" s="369">
        <f t="shared" si="1"/>
        <v>21</v>
      </c>
      <c r="F14" s="366">
        <v>6589</v>
      </c>
      <c r="G14" s="367">
        <v>6813</v>
      </c>
      <c r="H14" s="368">
        <f t="shared" si="2"/>
        <v>1.130411265287431</v>
      </c>
      <c r="I14" s="369">
        <f t="shared" si="3"/>
        <v>20</v>
      </c>
      <c r="J14" s="366">
        <v>1766</v>
      </c>
      <c r="K14" s="367">
        <v>1768</v>
      </c>
      <c r="L14" s="368">
        <f t="shared" si="4"/>
        <v>0.6496130980812898</v>
      </c>
      <c r="M14" s="369">
        <f t="shared" si="5"/>
        <v>21</v>
      </c>
      <c r="N14" s="366">
        <v>616</v>
      </c>
      <c r="O14" s="367">
        <v>642</v>
      </c>
      <c r="P14" s="368">
        <f t="shared" si="6"/>
        <v>1.422367954626019</v>
      </c>
      <c r="Q14" s="369">
        <f t="shared" si="7"/>
        <v>15</v>
      </c>
      <c r="R14" s="366">
        <v>1171</v>
      </c>
      <c r="S14" s="367">
        <v>1241</v>
      </c>
      <c r="T14" s="368">
        <f t="shared" si="8"/>
        <v>1.0117892608475876</v>
      </c>
      <c r="U14" s="369">
        <f t="shared" si="9"/>
        <v>19</v>
      </c>
      <c r="V14" s="366">
        <v>12499</v>
      </c>
      <c r="W14" s="367">
        <v>12758</v>
      </c>
      <c r="X14" s="368">
        <f t="shared" si="10"/>
        <v>1.0171945585911402</v>
      </c>
      <c r="Y14" s="369">
        <f t="shared" si="11"/>
        <v>20</v>
      </c>
      <c r="Z14" s="360"/>
      <c r="AA14" s="374">
        <v>273725</v>
      </c>
      <c r="AB14" s="368">
        <f t="shared" si="12"/>
        <v>1.5771733734299427</v>
      </c>
      <c r="AC14" s="369">
        <f t="shared" si="13"/>
        <v>20</v>
      </c>
      <c r="AD14" s="506">
        <f t="shared" si="14"/>
        <v>4.66088227235364</v>
      </c>
      <c r="AE14" s="380" t="s">
        <v>128</v>
      </c>
    </row>
    <row r="15" spans="1:31" ht="14.25" customHeight="1">
      <c r="A15" s="377" t="s">
        <v>132</v>
      </c>
      <c r="B15" s="366">
        <v>56007</v>
      </c>
      <c r="C15" s="367">
        <v>57997</v>
      </c>
      <c r="D15" s="368">
        <f t="shared" si="0"/>
        <v>27.411251482883625</v>
      </c>
      <c r="E15" s="369">
        <f t="shared" si="1"/>
        <v>1</v>
      </c>
      <c r="F15" s="366">
        <v>181623</v>
      </c>
      <c r="G15" s="367">
        <v>184519</v>
      </c>
      <c r="H15" s="368">
        <f t="shared" si="2"/>
        <v>30.6153465814724</v>
      </c>
      <c r="I15" s="369">
        <f t="shared" si="3"/>
        <v>1</v>
      </c>
      <c r="J15" s="366">
        <v>112357</v>
      </c>
      <c r="K15" s="367">
        <v>112051</v>
      </c>
      <c r="L15" s="368">
        <f t="shared" si="4"/>
        <v>41.17069980379333</v>
      </c>
      <c r="M15" s="369">
        <f t="shared" si="5"/>
        <v>1</v>
      </c>
      <c r="N15" s="366">
        <v>17407</v>
      </c>
      <c r="O15" s="367">
        <v>16731</v>
      </c>
      <c r="P15" s="368">
        <f t="shared" si="6"/>
        <v>37.06797235023041</v>
      </c>
      <c r="Q15" s="369">
        <f t="shared" si="7"/>
        <v>1</v>
      </c>
      <c r="R15" s="366">
        <v>41873</v>
      </c>
      <c r="S15" s="367">
        <v>41741</v>
      </c>
      <c r="T15" s="368">
        <f t="shared" si="8"/>
        <v>34.0315032530533</v>
      </c>
      <c r="U15" s="369">
        <f t="shared" si="9"/>
        <v>1</v>
      </c>
      <c r="V15" s="366">
        <v>409267</v>
      </c>
      <c r="W15" s="367">
        <v>413039</v>
      </c>
      <c r="X15" s="368">
        <f t="shared" si="10"/>
        <v>32.93157417196472</v>
      </c>
      <c r="Y15" s="369">
        <f t="shared" si="11"/>
        <v>1</v>
      </c>
      <c r="Z15" s="360"/>
      <c r="AA15" s="374">
        <v>4536656</v>
      </c>
      <c r="AB15" s="368">
        <f t="shared" si="12"/>
        <v>26.139713389756835</v>
      </c>
      <c r="AC15" s="369">
        <f t="shared" si="13"/>
        <v>1</v>
      </c>
      <c r="AD15" s="506">
        <f t="shared" si="14"/>
        <v>9.104481362483732</v>
      </c>
      <c r="AE15" s="380" t="s">
        <v>132</v>
      </c>
    </row>
    <row r="16" spans="1:31" ht="14.25" customHeight="1">
      <c r="A16" s="377" t="s">
        <v>58</v>
      </c>
      <c r="B16" s="366">
        <v>9201</v>
      </c>
      <c r="C16" s="367">
        <v>9007</v>
      </c>
      <c r="D16" s="368">
        <f t="shared" si="0"/>
        <v>4.256998501755828</v>
      </c>
      <c r="E16" s="369">
        <f t="shared" si="1"/>
        <v>5</v>
      </c>
      <c r="F16" s="366">
        <v>23616</v>
      </c>
      <c r="G16" s="367">
        <v>24041</v>
      </c>
      <c r="H16" s="368">
        <f t="shared" si="2"/>
        <v>3.9888767398759915</v>
      </c>
      <c r="I16" s="369">
        <f t="shared" si="3"/>
        <v>8</v>
      </c>
      <c r="J16" s="366">
        <v>5895</v>
      </c>
      <c r="K16" s="367">
        <v>5973</v>
      </c>
      <c r="L16" s="368">
        <f t="shared" si="4"/>
        <v>2.1946487753617334</v>
      </c>
      <c r="M16" s="369">
        <f t="shared" si="5"/>
        <v>13</v>
      </c>
      <c r="N16" s="366">
        <v>1621</v>
      </c>
      <c r="O16" s="367">
        <v>1571</v>
      </c>
      <c r="P16" s="368">
        <f t="shared" si="6"/>
        <v>3.4805919886565047</v>
      </c>
      <c r="Q16" s="369">
        <f t="shared" si="7"/>
        <v>8</v>
      </c>
      <c r="R16" s="366">
        <v>4647</v>
      </c>
      <c r="S16" s="367">
        <v>4584</v>
      </c>
      <c r="T16" s="368">
        <f t="shared" si="8"/>
        <v>3.7373424429696547</v>
      </c>
      <c r="U16" s="369">
        <f t="shared" si="9"/>
        <v>8</v>
      </c>
      <c r="V16" s="366">
        <v>44980</v>
      </c>
      <c r="W16" s="367">
        <v>45176</v>
      </c>
      <c r="X16" s="368">
        <f t="shared" si="10"/>
        <v>3.6018797130360047</v>
      </c>
      <c r="Y16" s="369">
        <f t="shared" si="11"/>
        <v>9</v>
      </c>
      <c r="Z16" s="360"/>
      <c r="AA16" s="374">
        <v>554954</v>
      </c>
      <c r="AB16" s="368">
        <f t="shared" si="12"/>
        <v>3.197583970329493</v>
      </c>
      <c r="AC16" s="369">
        <f t="shared" si="13"/>
        <v>10</v>
      </c>
      <c r="AD16" s="506">
        <f t="shared" si="14"/>
        <v>8.140494527474349</v>
      </c>
      <c r="AE16" s="380" t="s">
        <v>58</v>
      </c>
    </row>
    <row r="17" spans="1:31" ht="14.25" customHeight="1">
      <c r="A17" s="377" t="s">
        <v>59</v>
      </c>
      <c r="B17" s="366">
        <v>1528</v>
      </c>
      <c r="C17" s="367">
        <v>1492</v>
      </c>
      <c r="D17" s="368">
        <f t="shared" si="0"/>
        <v>0.7051672881780501</v>
      </c>
      <c r="E17" s="369">
        <f t="shared" si="1"/>
        <v>22</v>
      </c>
      <c r="F17" s="366">
        <v>4634</v>
      </c>
      <c r="G17" s="367">
        <v>4710</v>
      </c>
      <c r="H17" s="368">
        <f t="shared" si="2"/>
        <v>0.781482028402143</v>
      </c>
      <c r="I17" s="369">
        <f t="shared" si="3"/>
        <v>21</v>
      </c>
      <c r="J17" s="366">
        <v>3013</v>
      </c>
      <c r="K17" s="367">
        <v>2973</v>
      </c>
      <c r="L17" s="368">
        <f t="shared" si="4"/>
        <v>1.0923641066717618</v>
      </c>
      <c r="M17" s="369">
        <f t="shared" si="5"/>
        <v>19</v>
      </c>
      <c r="N17" s="366">
        <v>297</v>
      </c>
      <c r="O17" s="367">
        <v>262</v>
      </c>
      <c r="P17" s="368">
        <f t="shared" si="6"/>
        <v>0.5804679191775965</v>
      </c>
      <c r="Q17" s="369">
        <f t="shared" si="7"/>
        <v>22</v>
      </c>
      <c r="R17" s="366">
        <v>576</v>
      </c>
      <c r="S17" s="367">
        <v>528</v>
      </c>
      <c r="T17" s="368">
        <f t="shared" si="8"/>
        <v>0.43047923426875595</v>
      </c>
      <c r="U17" s="369">
        <f t="shared" si="9"/>
        <v>22</v>
      </c>
      <c r="V17" s="366">
        <v>10048</v>
      </c>
      <c r="W17" s="367">
        <v>9965</v>
      </c>
      <c r="X17" s="368">
        <f t="shared" si="10"/>
        <v>0.7945088396583094</v>
      </c>
      <c r="Y17" s="369">
        <f t="shared" si="11"/>
        <v>21</v>
      </c>
      <c r="Z17" s="360"/>
      <c r="AA17" s="374">
        <v>156409</v>
      </c>
      <c r="AB17" s="368">
        <f t="shared" si="12"/>
        <v>0.9012114719693265</v>
      </c>
      <c r="AC17" s="369">
        <f t="shared" si="13"/>
        <v>21</v>
      </c>
      <c r="AD17" s="506">
        <f t="shared" si="14"/>
        <v>6.371116751593578</v>
      </c>
      <c r="AE17" s="380" t="s">
        <v>59</v>
      </c>
    </row>
    <row r="18" spans="1:31" ht="14.25" customHeight="1">
      <c r="A18" s="377" t="s">
        <v>60</v>
      </c>
      <c r="B18" s="366">
        <v>4093</v>
      </c>
      <c r="C18" s="367">
        <v>4133</v>
      </c>
      <c r="D18" s="368">
        <f t="shared" si="0"/>
        <v>1.9533890094101076</v>
      </c>
      <c r="E18" s="369">
        <f t="shared" si="1"/>
        <v>15</v>
      </c>
      <c r="F18" s="366">
        <v>17306</v>
      </c>
      <c r="G18" s="367">
        <v>17638</v>
      </c>
      <c r="H18" s="368">
        <f t="shared" si="2"/>
        <v>2.9264925726023354</v>
      </c>
      <c r="I18" s="369">
        <f t="shared" si="3"/>
        <v>11</v>
      </c>
      <c r="J18" s="366">
        <v>7520</v>
      </c>
      <c r="K18" s="367">
        <v>7365</v>
      </c>
      <c r="L18" s="368">
        <f t="shared" si="4"/>
        <v>2.70610886163388</v>
      </c>
      <c r="M18" s="369">
        <f t="shared" si="5"/>
        <v>11</v>
      </c>
      <c r="N18" s="366">
        <v>882</v>
      </c>
      <c r="O18" s="367">
        <v>901</v>
      </c>
      <c r="P18" s="368">
        <f t="shared" si="6"/>
        <v>1.9961892945763913</v>
      </c>
      <c r="Q18" s="369">
        <f t="shared" si="7"/>
        <v>10</v>
      </c>
      <c r="R18" s="366">
        <v>2718</v>
      </c>
      <c r="S18" s="367">
        <v>2614</v>
      </c>
      <c r="T18" s="368">
        <f t="shared" si="8"/>
        <v>2.131198330262364</v>
      </c>
      <c r="U18" s="369">
        <f t="shared" si="9"/>
        <v>10</v>
      </c>
      <c r="V18" s="366">
        <v>32519</v>
      </c>
      <c r="W18" s="367">
        <v>32651</v>
      </c>
      <c r="X18" s="368">
        <f t="shared" si="10"/>
        <v>2.603262230173955</v>
      </c>
      <c r="Y18" s="369">
        <f t="shared" si="11"/>
        <v>11</v>
      </c>
      <c r="Z18" s="360"/>
      <c r="AA18" s="374">
        <v>520977</v>
      </c>
      <c r="AB18" s="368">
        <f t="shared" si="12"/>
        <v>3.0018122296809246</v>
      </c>
      <c r="AC18" s="369">
        <f t="shared" si="13"/>
        <v>12</v>
      </c>
      <c r="AD18" s="506">
        <f t="shared" si="14"/>
        <v>6.2672632381084</v>
      </c>
      <c r="AE18" s="380" t="s">
        <v>60</v>
      </c>
    </row>
    <row r="19" spans="1:31" ht="14.25" customHeight="1">
      <c r="A19" s="377" t="s">
        <v>127</v>
      </c>
      <c r="B19" s="366">
        <v>7784</v>
      </c>
      <c r="C19" s="367">
        <v>7582</v>
      </c>
      <c r="D19" s="368">
        <f t="shared" si="0"/>
        <v>3.5834975730334957</v>
      </c>
      <c r="E19" s="369">
        <f t="shared" si="1"/>
        <v>7</v>
      </c>
      <c r="F19" s="366">
        <v>22215</v>
      </c>
      <c r="G19" s="367">
        <v>22659</v>
      </c>
      <c r="H19" s="368">
        <f t="shared" si="2"/>
        <v>3.759575643644195</v>
      </c>
      <c r="I19" s="369">
        <f t="shared" si="3"/>
        <v>9</v>
      </c>
      <c r="J19" s="366">
        <v>9575</v>
      </c>
      <c r="K19" s="367">
        <v>9505</v>
      </c>
      <c r="L19" s="368">
        <f t="shared" si="4"/>
        <v>3.492405258632726</v>
      </c>
      <c r="M19" s="369">
        <f t="shared" si="5"/>
        <v>7</v>
      </c>
      <c r="N19" s="366">
        <v>2238</v>
      </c>
      <c r="O19" s="367">
        <v>2246</v>
      </c>
      <c r="P19" s="368">
        <f t="shared" si="6"/>
        <v>4.976072314781992</v>
      </c>
      <c r="Q19" s="369">
        <f t="shared" si="7"/>
        <v>4</v>
      </c>
      <c r="R19" s="366">
        <v>6316</v>
      </c>
      <c r="S19" s="367">
        <v>6599</v>
      </c>
      <c r="T19" s="368">
        <f t="shared" si="8"/>
        <v>5.380175126779395</v>
      </c>
      <c r="U19" s="369">
        <f t="shared" si="9"/>
        <v>4</v>
      </c>
      <c r="V19" s="366">
        <v>48128</v>
      </c>
      <c r="W19" s="367">
        <v>48591</v>
      </c>
      <c r="X19" s="368">
        <f t="shared" si="10"/>
        <v>3.874157453872244</v>
      </c>
      <c r="Y19" s="369">
        <f t="shared" si="11"/>
        <v>6</v>
      </c>
      <c r="Z19" s="360"/>
      <c r="AA19" s="374">
        <v>754087</v>
      </c>
      <c r="AB19" s="368">
        <f t="shared" si="12"/>
        <v>4.344966435837666</v>
      </c>
      <c r="AC19" s="369">
        <f t="shared" si="13"/>
        <v>8</v>
      </c>
      <c r="AD19" s="506">
        <f t="shared" si="14"/>
        <v>6.443686205968277</v>
      </c>
      <c r="AE19" s="380" t="s">
        <v>127</v>
      </c>
    </row>
    <row r="20" spans="1:31" ht="14.25" customHeight="1">
      <c r="A20" s="377" t="s">
        <v>70</v>
      </c>
      <c r="B20" s="366">
        <v>5420</v>
      </c>
      <c r="C20" s="367">
        <v>5385</v>
      </c>
      <c r="D20" s="368">
        <f t="shared" si="0"/>
        <v>2.5451245622243963</v>
      </c>
      <c r="E20" s="369">
        <f t="shared" si="1"/>
        <v>11</v>
      </c>
      <c r="F20" s="366">
        <v>31109</v>
      </c>
      <c r="G20" s="367">
        <v>31383</v>
      </c>
      <c r="H20" s="368">
        <f t="shared" si="2"/>
        <v>5.207059553576317</v>
      </c>
      <c r="I20" s="369">
        <f t="shared" si="3"/>
        <v>4</v>
      </c>
      <c r="J20" s="366">
        <v>11925</v>
      </c>
      <c r="K20" s="367">
        <v>12018</v>
      </c>
      <c r="L20" s="368">
        <f t="shared" si="4"/>
        <v>4.415752382772026</v>
      </c>
      <c r="M20" s="369">
        <f t="shared" si="5"/>
        <v>4</v>
      </c>
      <c r="N20" s="366">
        <v>1506</v>
      </c>
      <c r="O20" s="367">
        <v>1541</v>
      </c>
      <c r="P20" s="368">
        <f t="shared" si="6"/>
        <v>3.414126196384261</v>
      </c>
      <c r="Q20" s="369">
        <f t="shared" si="7"/>
        <v>9</v>
      </c>
      <c r="R20" s="366">
        <v>4699</v>
      </c>
      <c r="S20" s="367">
        <v>4792</v>
      </c>
      <c r="T20" s="368">
        <f t="shared" si="8"/>
        <v>3.9069251716209825</v>
      </c>
      <c r="U20" s="369">
        <f t="shared" si="9"/>
        <v>7</v>
      </c>
      <c r="V20" s="366">
        <v>54659</v>
      </c>
      <c r="W20" s="367">
        <v>55119</v>
      </c>
      <c r="X20" s="368">
        <f t="shared" si="10"/>
        <v>4.394634494041782</v>
      </c>
      <c r="Y20" s="369">
        <f t="shared" si="11"/>
        <v>5</v>
      </c>
      <c r="Z20" s="360"/>
      <c r="AA20" s="374">
        <v>1002583</v>
      </c>
      <c r="AB20" s="368">
        <f t="shared" si="12"/>
        <v>5.7767730833994415</v>
      </c>
      <c r="AC20" s="369">
        <f t="shared" si="13"/>
        <v>4</v>
      </c>
      <c r="AD20" s="506">
        <f t="shared" si="14"/>
        <v>5.497699442340434</v>
      </c>
      <c r="AE20" s="380" t="s">
        <v>70</v>
      </c>
    </row>
    <row r="21" spans="1:31" ht="14.25" customHeight="1">
      <c r="A21" s="377" t="s">
        <v>51</v>
      </c>
      <c r="B21" s="366">
        <v>5246</v>
      </c>
      <c r="C21" s="367">
        <v>5401</v>
      </c>
      <c r="D21" s="368">
        <f t="shared" si="0"/>
        <v>2.5526866779153137</v>
      </c>
      <c r="E21" s="369">
        <f t="shared" si="1"/>
        <v>10</v>
      </c>
      <c r="F21" s="366">
        <v>9919</v>
      </c>
      <c r="G21" s="367">
        <v>10122</v>
      </c>
      <c r="H21" s="368">
        <f t="shared" si="2"/>
        <v>1.6794397221839685</v>
      </c>
      <c r="I21" s="369">
        <f t="shared" si="3"/>
        <v>17</v>
      </c>
      <c r="J21" s="366">
        <v>2370</v>
      </c>
      <c r="K21" s="367">
        <v>2413</v>
      </c>
      <c r="L21" s="368">
        <f t="shared" si="4"/>
        <v>0.8866043018496337</v>
      </c>
      <c r="M21" s="369">
        <f t="shared" si="5"/>
        <v>20</v>
      </c>
      <c r="N21" s="366">
        <v>611</v>
      </c>
      <c r="O21" s="367">
        <v>612</v>
      </c>
      <c r="P21" s="368">
        <f t="shared" si="6"/>
        <v>1.3559021623537753</v>
      </c>
      <c r="Q21" s="369">
        <f t="shared" si="7"/>
        <v>16</v>
      </c>
      <c r="R21" s="366">
        <v>2475</v>
      </c>
      <c r="S21" s="367">
        <v>2563</v>
      </c>
      <c r="T21" s="368">
        <f t="shared" si="8"/>
        <v>2.0896179496795866</v>
      </c>
      <c r="U21" s="369">
        <f t="shared" si="9"/>
        <v>13</v>
      </c>
      <c r="V21" s="366">
        <v>20621</v>
      </c>
      <c r="W21" s="367">
        <v>21111</v>
      </c>
      <c r="X21" s="368">
        <f t="shared" si="10"/>
        <v>1.6831787369820943</v>
      </c>
      <c r="Y21" s="369">
        <f t="shared" si="11"/>
        <v>17</v>
      </c>
      <c r="Z21" s="360"/>
      <c r="AA21" s="374">
        <v>345778</v>
      </c>
      <c r="AB21" s="368">
        <f t="shared" si="12"/>
        <v>1.9923348423339433</v>
      </c>
      <c r="AC21" s="369">
        <f t="shared" si="13"/>
        <v>17</v>
      </c>
      <c r="AD21" s="506">
        <f t="shared" si="14"/>
        <v>6.1053624001527</v>
      </c>
      <c r="AE21" s="380" t="s">
        <v>51</v>
      </c>
    </row>
    <row r="22" spans="1:31" ht="14.25" customHeight="1">
      <c r="A22" s="377" t="s">
        <v>57</v>
      </c>
      <c r="B22" s="366">
        <v>2905</v>
      </c>
      <c r="C22" s="367">
        <v>2845</v>
      </c>
      <c r="D22" s="368">
        <f t="shared" si="0"/>
        <v>1.3446386962912549</v>
      </c>
      <c r="E22" s="369">
        <f t="shared" si="1"/>
        <v>18</v>
      </c>
      <c r="F22" s="366">
        <v>11451</v>
      </c>
      <c r="G22" s="367">
        <v>11702</v>
      </c>
      <c r="H22" s="368">
        <f t="shared" si="2"/>
        <v>1.9415929291638805</v>
      </c>
      <c r="I22" s="369">
        <f t="shared" si="3"/>
        <v>13</v>
      </c>
      <c r="J22" s="366">
        <v>5259</v>
      </c>
      <c r="K22" s="367">
        <v>5222</v>
      </c>
      <c r="L22" s="368">
        <f t="shared" si="4"/>
        <v>1.9187101799663435</v>
      </c>
      <c r="M22" s="369">
        <f t="shared" si="5"/>
        <v>15</v>
      </c>
      <c r="N22" s="366">
        <v>592</v>
      </c>
      <c r="O22" s="367">
        <v>581</v>
      </c>
      <c r="P22" s="368">
        <f t="shared" si="6"/>
        <v>1.2872208436724566</v>
      </c>
      <c r="Q22" s="369">
        <f t="shared" si="7"/>
        <v>18</v>
      </c>
      <c r="R22" s="366">
        <v>2090</v>
      </c>
      <c r="S22" s="367">
        <v>2134</v>
      </c>
      <c r="T22" s="368">
        <f t="shared" si="8"/>
        <v>1.7398535718362225</v>
      </c>
      <c r="U22" s="369">
        <f t="shared" si="9"/>
        <v>15</v>
      </c>
      <c r="V22" s="366">
        <v>22297</v>
      </c>
      <c r="W22" s="367">
        <v>22484</v>
      </c>
      <c r="X22" s="368">
        <f t="shared" si="10"/>
        <v>1.7926479428878503</v>
      </c>
      <c r="Y22" s="369">
        <f t="shared" si="11"/>
        <v>15</v>
      </c>
      <c r="Z22" s="360"/>
      <c r="AA22" s="374">
        <v>460802</v>
      </c>
      <c r="AB22" s="368">
        <f t="shared" si="12"/>
        <v>2.6550904916367317</v>
      </c>
      <c r="AC22" s="369">
        <f t="shared" si="13"/>
        <v>13</v>
      </c>
      <c r="AD22" s="506">
        <f t="shared" si="14"/>
        <v>4.879319100177517</v>
      </c>
      <c r="AE22" s="380" t="s">
        <v>57</v>
      </c>
    </row>
    <row r="23" spans="1:31" ht="14.25" customHeight="1">
      <c r="A23" s="377" t="s">
        <v>129</v>
      </c>
      <c r="B23" s="366">
        <v>6877</v>
      </c>
      <c r="C23" s="367">
        <v>6920</v>
      </c>
      <c r="D23" s="368">
        <f t="shared" si="0"/>
        <v>3.2706150363217867</v>
      </c>
      <c r="E23" s="369">
        <f t="shared" si="1"/>
        <v>9</v>
      </c>
      <c r="F23" s="366">
        <v>24291</v>
      </c>
      <c r="G23" s="367">
        <v>24354</v>
      </c>
      <c r="H23" s="368">
        <f t="shared" si="2"/>
        <v>4.040809622018215</v>
      </c>
      <c r="I23" s="369">
        <f t="shared" si="3"/>
        <v>7</v>
      </c>
      <c r="J23" s="366">
        <v>9662</v>
      </c>
      <c r="K23" s="367">
        <v>9643</v>
      </c>
      <c r="L23" s="368">
        <f t="shared" si="4"/>
        <v>3.5431103533924646</v>
      </c>
      <c r="M23" s="369">
        <f t="shared" si="5"/>
        <v>6</v>
      </c>
      <c r="N23" s="366">
        <v>1679</v>
      </c>
      <c r="O23" s="367">
        <v>1696</v>
      </c>
      <c r="P23" s="368">
        <f t="shared" si="6"/>
        <v>3.7575327897908544</v>
      </c>
      <c r="Q23" s="369">
        <f t="shared" si="7"/>
        <v>6</v>
      </c>
      <c r="R23" s="366">
        <v>5713</v>
      </c>
      <c r="S23" s="367">
        <v>5665</v>
      </c>
      <c r="T23" s="368">
        <f t="shared" si="8"/>
        <v>4.618683451008528</v>
      </c>
      <c r="U23" s="369">
        <f t="shared" si="9"/>
        <v>5</v>
      </c>
      <c r="V23" s="366">
        <v>48222</v>
      </c>
      <c r="W23" s="367">
        <v>48278</v>
      </c>
      <c r="X23" s="368">
        <f t="shared" si="10"/>
        <v>3.8492019830430366</v>
      </c>
      <c r="Y23" s="369">
        <f t="shared" si="11"/>
        <v>7</v>
      </c>
      <c r="Z23" s="360"/>
      <c r="AA23" s="374">
        <v>991716</v>
      </c>
      <c r="AB23" s="368">
        <f t="shared" si="12"/>
        <v>5.7141586234521835</v>
      </c>
      <c r="AC23" s="369">
        <f t="shared" si="13"/>
        <v>5</v>
      </c>
      <c r="AD23" s="506">
        <f t="shared" si="14"/>
        <v>4.868127568779772</v>
      </c>
      <c r="AE23" s="380" t="s">
        <v>129</v>
      </c>
    </row>
    <row r="24" spans="1:31" ht="14.25" customHeight="1">
      <c r="A24" s="377" t="s">
        <v>61</v>
      </c>
      <c r="B24" s="366">
        <v>3464</v>
      </c>
      <c r="C24" s="367">
        <v>3397</v>
      </c>
      <c r="D24" s="368">
        <f t="shared" si="0"/>
        <v>1.605531687627906</v>
      </c>
      <c r="E24" s="369">
        <f t="shared" si="1"/>
        <v>17</v>
      </c>
      <c r="F24" s="366">
        <v>11569</v>
      </c>
      <c r="G24" s="367">
        <v>11524</v>
      </c>
      <c r="H24" s="368">
        <f t="shared" si="2"/>
        <v>1.9120592134408272</v>
      </c>
      <c r="I24" s="369">
        <f t="shared" si="3"/>
        <v>15</v>
      </c>
      <c r="J24" s="366">
        <v>5943</v>
      </c>
      <c r="K24" s="367">
        <v>5917</v>
      </c>
      <c r="L24" s="368">
        <f t="shared" si="4"/>
        <v>2.17407279487952</v>
      </c>
      <c r="M24" s="369">
        <f t="shared" si="5"/>
        <v>14</v>
      </c>
      <c r="N24" s="366">
        <v>438</v>
      </c>
      <c r="O24" s="367">
        <v>438</v>
      </c>
      <c r="P24" s="368">
        <f t="shared" si="6"/>
        <v>0.9704005671747608</v>
      </c>
      <c r="Q24" s="369">
        <f t="shared" si="7"/>
        <v>20</v>
      </c>
      <c r="R24" s="366">
        <v>2506</v>
      </c>
      <c r="S24" s="367">
        <v>2564</v>
      </c>
      <c r="T24" s="368">
        <f t="shared" si="8"/>
        <v>2.090433251259641</v>
      </c>
      <c r="U24" s="369">
        <f t="shared" si="9"/>
        <v>12</v>
      </c>
      <c r="V24" s="366">
        <v>23920</v>
      </c>
      <c r="W24" s="367">
        <v>23840</v>
      </c>
      <c r="X24" s="368">
        <f t="shared" si="10"/>
        <v>1.9007617398348313</v>
      </c>
      <c r="Y24" s="369">
        <f t="shared" si="11"/>
        <v>14</v>
      </c>
      <c r="Z24" s="360"/>
      <c r="AA24" s="374">
        <v>405795</v>
      </c>
      <c r="AB24" s="368">
        <f t="shared" si="12"/>
        <v>2.3381462017389847</v>
      </c>
      <c r="AC24" s="369">
        <f t="shared" si="13"/>
        <v>14</v>
      </c>
      <c r="AD24" s="506">
        <f t="shared" si="14"/>
        <v>5.87488756638204</v>
      </c>
      <c r="AE24" s="380" t="s">
        <v>61</v>
      </c>
    </row>
    <row r="25" spans="1:31" ht="14.25" customHeight="1">
      <c r="A25" s="377" t="s">
        <v>62</v>
      </c>
      <c r="B25" s="366">
        <v>4397</v>
      </c>
      <c r="C25" s="367">
        <v>4215</v>
      </c>
      <c r="D25" s="368">
        <f t="shared" si="0"/>
        <v>1.9921448523260596</v>
      </c>
      <c r="E25" s="369">
        <f t="shared" si="1"/>
        <v>14</v>
      </c>
      <c r="F25" s="366">
        <v>11548</v>
      </c>
      <c r="G25" s="367">
        <v>11574</v>
      </c>
      <c r="H25" s="368">
        <f t="shared" si="2"/>
        <v>1.9203552010034826</v>
      </c>
      <c r="I25" s="369">
        <f t="shared" si="3"/>
        <v>14</v>
      </c>
      <c r="J25" s="366">
        <v>3025</v>
      </c>
      <c r="K25" s="367">
        <v>2978</v>
      </c>
      <c r="L25" s="368">
        <f t="shared" si="4"/>
        <v>1.094201247786245</v>
      </c>
      <c r="M25" s="369">
        <f t="shared" si="5"/>
        <v>18</v>
      </c>
      <c r="N25" s="366">
        <v>737</v>
      </c>
      <c r="O25" s="367">
        <v>723</v>
      </c>
      <c r="P25" s="368">
        <f t="shared" si="6"/>
        <v>1.6018255937610775</v>
      </c>
      <c r="Q25" s="369">
        <f t="shared" si="7"/>
        <v>13</v>
      </c>
      <c r="R25" s="366">
        <v>2529</v>
      </c>
      <c r="S25" s="367">
        <v>2578</v>
      </c>
      <c r="T25" s="368">
        <f t="shared" si="8"/>
        <v>2.1018474733804036</v>
      </c>
      <c r="U25" s="369">
        <f t="shared" si="9"/>
        <v>11</v>
      </c>
      <c r="V25" s="366">
        <v>22236</v>
      </c>
      <c r="W25" s="367">
        <v>22068</v>
      </c>
      <c r="X25" s="368">
        <f t="shared" si="10"/>
        <v>1.7594802883672422</v>
      </c>
      <c r="Y25" s="369">
        <f t="shared" si="11"/>
        <v>16</v>
      </c>
      <c r="Z25" s="360"/>
      <c r="AA25" s="374">
        <v>398572</v>
      </c>
      <c r="AB25" s="368">
        <f t="shared" si="12"/>
        <v>2.296528069393439</v>
      </c>
      <c r="AC25" s="369">
        <f t="shared" si="13"/>
        <v>15</v>
      </c>
      <c r="AD25" s="506">
        <f t="shared" si="14"/>
        <v>5.5367662555322505</v>
      </c>
      <c r="AE25" s="380" t="s">
        <v>62</v>
      </c>
    </row>
    <row r="26" spans="1:31" ht="14.25" customHeight="1">
      <c r="A26" s="377" t="s">
        <v>130</v>
      </c>
      <c r="B26" s="366">
        <v>26100</v>
      </c>
      <c r="C26" s="367">
        <v>25645</v>
      </c>
      <c r="D26" s="368">
        <f t="shared" si="0"/>
        <v>12.120653555848588</v>
      </c>
      <c r="E26" s="369">
        <f t="shared" si="1"/>
        <v>3</v>
      </c>
      <c r="F26" s="366">
        <v>58802</v>
      </c>
      <c r="G26" s="367">
        <v>59183</v>
      </c>
      <c r="H26" s="368">
        <f t="shared" si="2"/>
        <v>9.819628638412746</v>
      </c>
      <c r="I26" s="369">
        <f t="shared" si="3"/>
        <v>3</v>
      </c>
      <c r="J26" s="366">
        <v>18311</v>
      </c>
      <c r="K26" s="367">
        <v>18048</v>
      </c>
      <c r="L26" s="368">
        <f t="shared" si="4"/>
        <v>6.631344566838868</v>
      </c>
      <c r="M26" s="369">
        <f t="shared" si="5"/>
        <v>3</v>
      </c>
      <c r="N26" s="366">
        <v>4570</v>
      </c>
      <c r="O26" s="367">
        <v>4525</v>
      </c>
      <c r="P26" s="368">
        <f t="shared" si="6"/>
        <v>10.025257001063451</v>
      </c>
      <c r="Q26" s="369">
        <f t="shared" si="7"/>
        <v>3</v>
      </c>
      <c r="R26" s="366">
        <v>11117</v>
      </c>
      <c r="S26" s="367">
        <v>11254</v>
      </c>
      <c r="T26" s="368">
        <f t="shared" si="8"/>
        <v>9.175403981932917</v>
      </c>
      <c r="U26" s="369">
        <f t="shared" si="9"/>
        <v>3</v>
      </c>
      <c r="V26" s="366">
        <v>118900</v>
      </c>
      <c r="W26" s="367">
        <v>118655</v>
      </c>
      <c r="X26" s="368">
        <f t="shared" si="10"/>
        <v>9.46035588255461</v>
      </c>
      <c r="Y26" s="369">
        <f t="shared" si="11"/>
        <v>3</v>
      </c>
      <c r="Z26" s="360"/>
      <c r="AA26" s="374">
        <v>1266058</v>
      </c>
      <c r="AB26" s="368">
        <f t="shared" si="12"/>
        <v>7.294887083086916</v>
      </c>
      <c r="AC26" s="369">
        <f t="shared" si="13"/>
        <v>3</v>
      </c>
      <c r="AD26" s="506">
        <f t="shared" si="14"/>
        <v>9.372003494310688</v>
      </c>
      <c r="AE26" s="380" t="s">
        <v>130</v>
      </c>
    </row>
    <row r="27" spans="1:31" ht="14.25" customHeight="1" thickBot="1">
      <c r="A27" s="378" t="s">
        <v>156</v>
      </c>
      <c r="B27" s="366">
        <v>29159</v>
      </c>
      <c r="C27" s="367">
        <v>29315</v>
      </c>
      <c r="D27" s="368">
        <f t="shared" si="0"/>
        <v>13.855213842452772</v>
      </c>
      <c r="E27" s="369">
        <f t="shared" si="1"/>
        <v>2</v>
      </c>
      <c r="F27" s="366">
        <v>60713</v>
      </c>
      <c r="G27" s="367">
        <v>61643</v>
      </c>
      <c r="H27" s="368">
        <f t="shared" si="2"/>
        <v>10.227791226495393</v>
      </c>
      <c r="I27" s="369">
        <f t="shared" si="3"/>
        <v>2</v>
      </c>
      <c r="J27" s="366">
        <v>22461</v>
      </c>
      <c r="K27" s="367">
        <v>22393</v>
      </c>
      <c r="L27" s="368">
        <f t="shared" si="4"/>
        <v>8.227820195324844</v>
      </c>
      <c r="M27" s="369">
        <f t="shared" si="5"/>
        <v>2</v>
      </c>
      <c r="N27" s="366">
        <v>5636</v>
      </c>
      <c r="O27" s="367">
        <v>5582</v>
      </c>
      <c r="P27" s="368">
        <f t="shared" si="6"/>
        <v>12.367068415455511</v>
      </c>
      <c r="Q27" s="369">
        <f t="shared" si="7"/>
        <v>2</v>
      </c>
      <c r="R27" s="366">
        <v>14793</v>
      </c>
      <c r="S27" s="367">
        <v>15087</v>
      </c>
      <c r="T27" s="368">
        <f t="shared" si="8"/>
        <v>12.30045493828167</v>
      </c>
      <c r="U27" s="369">
        <f t="shared" si="9"/>
        <v>2</v>
      </c>
      <c r="V27" s="366">
        <v>132762</v>
      </c>
      <c r="W27" s="367">
        <v>134020</v>
      </c>
      <c r="X27" s="368">
        <f t="shared" si="10"/>
        <v>10.68540639147081</v>
      </c>
      <c r="Y27" s="369">
        <f t="shared" si="11"/>
        <v>2</v>
      </c>
      <c r="Z27" s="360"/>
      <c r="AA27" s="374">
        <v>1871411</v>
      </c>
      <c r="AB27" s="368">
        <f t="shared" si="12"/>
        <v>10.782864553635592</v>
      </c>
      <c r="AC27" s="369">
        <f t="shared" si="13"/>
        <v>2</v>
      </c>
      <c r="AD27" s="506">
        <f t="shared" si="14"/>
        <v>7.161441286815136</v>
      </c>
      <c r="AE27" s="381" t="s">
        <v>156</v>
      </c>
    </row>
    <row r="28" spans="1:31" ht="14.25" customHeight="1" thickBot="1">
      <c r="A28" s="362" t="s">
        <v>34</v>
      </c>
      <c r="B28" s="370">
        <v>211178</v>
      </c>
      <c r="C28" s="371">
        <v>211581</v>
      </c>
      <c r="D28" s="372">
        <f t="shared" si="0"/>
        <v>100</v>
      </c>
      <c r="E28" s="373"/>
      <c r="F28" s="370">
        <v>594393</v>
      </c>
      <c r="G28" s="371">
        <v>602701</v>
      </c>
      <c r="H28" s="372">
        <f t="shared" si="2"/>
        <v>100</v>
      </c>
      <c r="I28" s="373"/>
      <c r="J28" s="370">
        <v>273074</v>
      </c>
      <c r="K28" s="371">
        <v>272162</v>
      </c>
      <c r="L28" s="372">
        <f t="shared" si="4"/>
        <v>100</v>
      </c>
      <c r="M28" s="373"/>
      <c r="N28" s="370">
        <v>45930</v>
      </c>
      <c r="O28" s="371">
        <v>45136</v>
      </c>
      <c r="P28" s="372">
        <f t="shared" si="6"/>
        <v>100</v>
      </c>
      <c r="Q28" s="373"/>
      <c r="R28" s="370">
        <v>121720</v>
      </c>
      <c r="S28" s="371">
        <v>122654</v>
      </c>
      <c r="T28" s="372">
        <f t="shared" si="8"/>
        <v>100</v>
      </c>
      <c r="U28" s="373"/>
      <c r="V28" s="370">
        <v>1246295</v>
      </c>
      <c r="W28" s="371">
        <v>1254234</v>
      </c>
      <c r="X28" s="372">
        <f t="shared" si="10"/>
        <v>100</v>
      </c>
      <c r="Y28" s="373"/>
      <c r="Z28" s="361"/>
      <c r="AA28" s="375">
        <v>17355416</v>
      </c>
      <c r="AB28" s="372">
        <f t="shared" si="12"/>
        <v>100</v>
      </c>
      <c r="AC28" s="373"/>
      <c r="AD28" s="507">
        <f t="shared" si="14"/>
        <v>7.226758494293654</v>
      </c>
      <c r="AE28" s="383" t="s">
        <v>34</v>
      </c>
    </row>
    <row r="29" spans="1:30" ht="14.25">
      <c r="A29" s="86" t="s">
        <v>138</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row>
    <row r="30" spans="1:30" ht="14.25">
      <c r="A30" s="87" t="s">
        <v>139</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row>
    <row r="31" spans="1:23" ht="12.75">
      <c r="A31" s="78" t="s">
        <v>42</v>
      </c>
      <c r="W31" s="88"/>
    </row>
    <row r="32" spans="1:23" ht="12.75">
      <c r="A32" s="79" t="s">
        <v>136</v>
      </c>
      <c r="W32" s="77"/>
    </row>
    <row r="33" ht="12.75">
      <c r="W33" s="77"/>
    </row>
  </sheetData>
  <sheetProtection/>
  <mergeCells count="7">
    <mergeCell ref="AA4:AC4"/>
    <mergeCell ref="B4:E4"/>
    <mergeCell ref="F4:I4"/>
    <mergeCell ref="J4:M4"/>
    <mergeCell ref="N4:Q4"/>
    <mergeCell ref="R4:U4"/>
    <mergeCell ref="V4:Y4"/>
  </mergeCells>
  <hyperlinks>
    <hyperlink ref="J1" location="Sommaire!A1" display="Retour au sommaire"/>
  </hyperlinks>
  <printOptions/>
  <pageMargins left="0.17" right="0.17" top="0.984251969" bottom="0.984251969" header="0.4921259845" footer="0.4921259845"/>
  <pageSetup fitToHeight="1" fitToWidth="1" horizontalDpi="600" verticalDpi="600" orientation="landscape" paperSize="9" scale="41" r:id="rId1"/>
</worksheet>
</file>

<file path=xl/worksheets/sheet12.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E21" sqref="E21"/>
    </sheetView>
  </sheetViews>
  <sheetFormatPr defaultColWidth="11.421875" defaultRowHeight="12.75"/>
  <cols>
    <col min="1" max="1" width="39.28125" style="31" customWidth="1"/>
    <col min="2" max="2" width="8.8515625" style="32" customWidth="1"/>
    <col min="3" max="15" width="8.8515625" style="31" customWidth="1"/>
    <col min="16" max="16384" width="11.421875" style="31" customWidth="1"/>
  </cols>
  <sheetData>
    <row r="1" spans="1:4" ht="15.75">
      <c r="A1" s="40" t="s">
        <v>11</v>
      </c>
      <c r="D1" s="318" t="s">
        <v>38</v>
      </c>
    </row>
    <row r="2" ht="12.75">
      <c r="A2" s="298" t="s">
        <v>229</v>
      </c>
    </row>
    <row r="3" spans="1:15" ht="13.5" thickBot="1">
      <c r="A3" s="170"/>
      <c r="B3" s="384"/>
      <c r="C3" s="170"/>
      <c r="D3" s="170"/>
      <c r="E3" s="170"/>
      <c r="F3" s="170"/>
      <c r="G3" s="170"/>
      <c r="H3" s="170"/>
      <c r="I3" s="170"/>
      <c r="J3" s="170"/>
      <c r="K3" s="170"/>
      <c r="L3" s="170"/>
      <c r="M3" s="170"/>
      <c r="N3" s="170"/>
      <c r="O3" s="170"/>
    </row>
    <row r="4" spans="1:15" s="387" customFormat="1" ht="30" customHeight="1" thickBot="1">
      <c r="A4" s="492" t="s">
        <v>228</v>
      </c>
      <c r="B4" s="493">
        <v>2000</v>
      </c>
      <c r="C4" s="494">
        <v>2001</v>
      </c>
      <c r="D4" s="494">
        <v>2002</v>
      </c>
      <c r="E4" s="494" t="s">
        <v>206</v>
      </c>
      <c r="F4" s="494">
        <v>2004</v>
      </c>
      <c r="G4" s="494">
        <v>2005</v>
      </c>
      <c r="H4" s="494">
        <v>2006</v>
      </c>
      <c r="I4" s="494">
        <v>2007</v>
      </c>
      <c r="J4" s="495">
        <v>2008</v>
      </c>
      <c r="K4" s="495">
        <v>2009</v>
      </c>
      <c r="L4" s="495">
        <v>2010</v>
      </c>
      <c r="M4" s="495">
        <v>2011</v>
      </c>
      <c r="N4" s="495">
        <v>2012</v>
      </c>
      <c r="O4" s="496">
        <v>2013</v>
      </c>
    </row>
    <row r="5" spans="1:15" ht="15" customHeight="1">
      <c r="A5" s="476" t="s">
        <v>21</v>
      </c>
      <c r="B5" s="477">
        <v>74.8</v>
      </c>
      <c r="C5" s="478">
        <v>76.7</v>
      </c>
      <c r="D5" s="478">
        <v>77.5</v>
      </c>
      <c r="E5" s="478">
        <v>78.6</v>
      </c>
      <c r="F5" s="478">
        <v>77.4</v>
      </c>
      <c r="G5" s="478">
        <v>75.8</v>
      </c>
      <c r="H5" s="478">
        <v>79.3</v>
      </c>
      <c r="I5" s="478">
        <v>81.1</v>
      </c>
      <c r="J5" s="479">
        <v>79</v>
      </c>
      <c r="K5" s="479">
        <f>715.1/900.8*100</f>
        <v>79.38499111900533</v>
      </c>
      <c r="L5" s="479">
        <v>79.9</v>
      </c>
      <c r="M5" s="479">
        <v>81</v>
      </c>
      <c r="N5" s="479">
        <v>81.95246951652054</v>
      </c>
      <c r="O5" s="480">
        <v>81.5</v>
      </c>
    </row>
    <row r="6" spans="1:15" ht="15" customHeight="1">
      <c r="A6" s="481" t="s">
        <v>22</v>
      </c>
      <c r="B6" s="482">
        <v>24.4</v>
      </c>
      <c r="C6" s="483">
        <v>22.9</v>
      </c>
      <c r="D6" s="483">
        <v>22.8</v>
      </c>
      <c r="E6" s="483">
        <v>21.9</v>
      </c>
      <c r="F6" s="483">
        <v>21.7</v>
      </c>
      <c r="G6" s="483">
        <v>23</v>
      </c>
      <c r="H6" s="483">
        <v>23.6</v>
      </c>
      <c r="I6" s="483">
        <v>24.6</v>
      </c>
      <c r="J6" s="484">
        <v>24.1</v>
      </c>
      <c r="K6" s="484">
        <v>23.4</v>
      </c>
      <c r="L6" s="484">
        <v>24.1</v>
      </c>
      <c r="M6" s="484">
        <v>23.9</v>
      </c>
      <c r="N6" s="484">
        <v>23.4889816250637</v>
      </c>
      <c r="O6" s="485">
        <v>23.9</v>
      </c>
    </row>
    <row r="7" spans="1:15" ht="15" customHeight="1">
      <c r="A7" s="481" t="s">
        <v>23</v>
      </c>
      <c r="B7" s="482">
        <v>46.2</v>
      </c>
      <c r="C7" s="483">
        <v>48.6</v>
      </c>
      <c r="D7" s="483">
        <v>49.1</v>
      </c>
      <c r="E7" s="483">
        <v>47.7</v>
      </c>
      <c r="F7" s="483">
        <v>46.6</v>
      </c>
      <c r="G7" s="483">
        <v>46.7</v>
      </c>
      <c r="H7" s="483">
        <v>49</v>
      </c>
      <c r="I7" s="483">
        <v>50.5</v>
      </c>
      <c r="J7" s="484">
        <v>47.5</v>
      </c>
      <c r="K7" s="484">
        <f>360.8/715.1*100</f>
        <v>50.454481890644665</v>
      </c>
      <c r="L7" s="484">
        <v>50.5</v>
      </c>
      <c r="M7" s="484">
        <v>49.8</v>
      </c>
      <c r="N7" s="484">
        <v>48.19857597898084</v>
      </c>
      <c r="O7" s="486">
        <v>48.6</v>
      </c>
    </row>
    <row r="8" spans="1:15" ht="15" customHeight="1">
      <c r="A8" s="481" t="s">
        <v>24</v>
      </c>
      <c r="B8" s="482">
        <v>15.7</v>
      </c>
      <c r="C8" s="483">
        <v>15.7</v>
      </c>
      <c r="D8" s="483">
        <v>15.8</v>
      </c>
      <c r="E8" s="483">
        <v>18.6</v>
      </c>
      <c r="F8" s="483">
        <v>18.7</v>
      </c>
      <c r="G8" s="483">
        <v>18.9</v>
      </c>
      <c r="H8" s="483">
        <v>16.6</v>
      </c>
      <c r="I8" s="483">
        <v>18.5</v>
      </c>
      <c r="J8" s="484">
        <v>18.5</v>
      </c>
      <c r="K8" s="484">
        <v>20.1</v>
      </c>
      <c r="L8" s="484">
        <v>20.7</v>
      </c>
      <c r="M8" s="484">
        <v>19.5</v>
      </c>
      <c r="N8" s="484">
        <v>18.237097880051895</v>
      </c>
      <c r="O8" s="485">
        <v>18.3</v>
      </c>
    </row>
    <row r="9" spans="1:15" ht="15" customHeight="1">
      <c r="A9" s="481" t="s">
        <v>25</v>
      </c>
      <c r="B9" s="482">
        <v>67.4</v>
      </c>
      <c r="C9" s="483">
        <v>66.5</v>
      </c>
      <c r="D9" s="483">
        <v>66.4</v>
      </c>
      <c r="E9" s="483">
        <v>63.3</v>
      </c>
      <c r="F9" s="483">
        <v>64.2</v>
      </c>
      <c r="G9" s="483">
        <v>63.1</v>
      </c>
      <c r="H9" s="483">
        <v>64.3</v>
      </c>
      <c r="I9" s="483">
        <v>59.7</v>
      </c>
      <c r="J9" s="484">
        <v>59.9</v>
      </c>
      <c r="K9" s="484">
        <v>61</v>
      </c>
      <c r="L9" s="484">
        <v>61.6</v>
      </c>
      <c r="M9" s="484">
        <v>59.6</v>
      </c>
      <c r="N9" s="484">
        <v>61.597523019425715</v>
      </c>
      <c r="O9" s="485">
        <v>60.8</v>
      </c>
    </row>
    <row r="10" spans="1:15" ht="15" customHeight="1">
      <c r="A10" s="481" t="s">
        <v>26</v>
      </c>
      <c r="B10" s="482">
        <v>16.9</v>
      </c>
      <c r="C10" s="483">
        <v>17.8</v>
      </c>
      <c r="D10" s="483">
        <v>17.8</v>
      </c>
      <c r="E10" s="483">
        <v>18.1</v>
      </c>
      <c r="F10" s="483">
        <v>17.1</v>
      </c>
      <c r="G10" s="483">
        <v>18</v>
      </c>
      <c r="H10" s="483">
        <v>19.1</v>
      </c>
      <c r="I10" s="483">
        <v>21.8</v>
      </c>
      <c r="J10" s="484">
        <v>21.6</v>
      </c>
      <c r="K10" s="484">
        <v>18.9</v>
      </c>
      <c r="L10" s="484">
        <v>17.7</v>
      </c>
      <c r="M10" s="484">
        <v>21</v>
      </c>
      <c r="N10" s="484">
        <v>20.165379100522387</v>
      </c>
      <c r="O10" s="485">
        <v>20.9</v>
      </c>
    </row>
    <row r="11" spans="1:15" ht="15" customHeight="1">
      <c r="A11" s="481" t="s">
        <v>27</v>
      </c>
      <c r="B11" s="482">
        <v>19.1</v>
      </c>
      <c r="C11" s="483">
        <v>18.9</v>
      </c>
      <c r="D11" s="483">
        <v>19.5</v>
      </c>
      <c r="E11" s="483">
        <v>18.1</v>
      </c>
      <c r="F11" s="483">
        <v>16.4</v>
      </c>
      <c r="G11" s="483">
        <v>15.8</v>
      </c>
      <c r="H11" s="483">
        <v>17.4</v>
      </c>
      <c r="I11" s="483">
        <v>17.1</v>
      </c>
      <c r="J11" s="484">
        <v>16.1</v>
      </c>
      <c r="K11" s="484">
        <v>18.1</v>
      </c>
      <c r="L11" s="484">
        <v>18.3</v>
      </c>
      <c r="M11" s="484">
        <v>18.2</v>
      </c>
      <c r="N11" s="484">
        <v>18.097160378839273</v>
      </c>
      <c r="O11" s="485">
        <v>18.2</v>
      </c>
    </row>
    <row r="12" spans="1:15" ht="15" customHeight="1">
      <c r="A12" s="481" t="s">
        <v>28</v>
      </c>
      <c r="B12" s="482">
        <v>43.5</v>
      </c>
      <c r="C12" s="483">
        <v>44.1</v>
      </c>
      <c r="D12" s="483">
        <v>43.3</v>
      </c>
      <c r="E12" s="483">
        <v>46.9</v>
      </c>
      <c r="F12" s="483">
        <v>45.7</v>
      </c>
      <c r="G12" s="483">
        <v>44.9</v>
      </c>
      <c r="H12" s="483">
        <v>45.8</v>
      </c>
      <c r="I12" s="483">
        <v>47.9</v>
      </c>
      <c r="J12" s="484">
        <v>47.1</v>
      </c>
      <c r="K12" s="484">
        <v>45.6</v>
      </c>
      <c r="L12" s="484">
        <v>45.1</v>
      </c>
      <c r="M12" s="484">
        <v>45.3</v>
      </c>
      <c r="N12" s="484">
        <v>45.11999992594769</v>
      </c>
      <c r="O12" s="485">
        <v>45.2</v>
      </c>
    </row>
    <row r="13" spans="1:15" ht="15" customHeight="1">
      <c r="A13" s="481" t="s">
        <v>29</v>
      </c>
      <c r="B13" s="482" t="s">
        <v>30</v>
      </c>
      <c r="C13" s="483" t="s">
        <v>30</v>
      </c>
      <c r="D13" s="483">
        <v>21.1</v>
      </c>
      <c r="E13" s="483">
        <v>21.3</v>
      </c>
      <c r="F13" s="483">
        <v>22.6</v>
      </c>
      <c r="G13" s="483">
        <v>24.2</v>
      </c>
      <c r="H13" s="483">
        <v>20.6</v>
      </c>
      <c r="I13" s="483">
        <v>18.8</v>
      </c>
      <c r="J13" s="484">
        <v>21</v>
      </c>
      <c r="K13" s="484">
        <v>20.6</v>
      </c>
      <c r="L13" s="484">
        <v>20</v>
      </c>
      <c r="M13" s="484">
        <v>18.8</v>
      </c>
      <c r="N13" s="484">
        <v>17.787662616587756</v>
      </c>
      <c r="O13" s="485">
        <v>19.7</v>
      </c>
    </row>
    <row r="14" spans="1:15" ht="15" customHeight="1" thickBot="1">
      <c r="A14" s="487" t="s">
        <v>31</v>
      </c>
      <c r="B14" s="488">
        <v>11.3</v>
      </c>
      <c r="C14" s="489">
        <v>12.2</v>
      </c>
      <c r="D14" s="489">
        <v>12.1</v>
      </c>
      <c r="E14" s="489">
        <v>10.9</v>
      </c>
      <c r="F14" s="489">
        <v>10.1</v>
      </c>
      <c r="G14" s="490">
        <v>10.2</v>
      </c>
      <c r="H14" s="490">
        <v>9.9</v>
      </c>
      <c r="I14" s="490">
        <v>11.4</v>
      </c>
      <c r="J14" s="490">
        <v>12.7</v>
      </c>
      <c r="K14" s="490">
        <v>12.2</v>
      </c>
      <c r="L14" s="490">
        <v>12</v>
      </c>
      <c r="M14" s="490">
        <v>10.6</v>
      </c>
      <c r="N14" s="490">
        <v>11.275691176838096</v>
      </c>
      <c r="O14" s="491">
        <v>11.3</v>
      </c>
    </row>
    <row r="15" spans="1:15" ht="14.25">
      <c r="A15" s="196" t="s">
        <v>199</v>
      </c>
      <c r="B15" s="385"/>
      <c r="C15" s="385"/>
      <c r="D15" s="385"/>
      <c r="E15" s="385"/>
      <c r="F15" s="385"/>
      <c r="G15" s="386"/>
      <c r="H15" s="386"/>
      <c r="I15" s="386"/>
      <c r="J15" s="386"/>
      <c r="K15" s="386"/>
      <c r="L15" s="386"/>
      <c r="M15" s="386"/>
      <c r="N15" s="386"/>
      <c r="O15" s="386"/>
    </row>
    <row r="16" spans="1:15" ht="12.75">
      <c r="A16" s="170" t="s">
        <v>126</v>
      </c>
      <c r="B16" s="385"/>
      <c r="C16" s="385"/>
      <c r="D16" s="385"/>
      <c r="E16" s="385"/>
      <c r="F16" s="385"/>
      <c r="G16" s="386"/>
      <c r="H16" s="386"/>
      <c r="I16" s="386"/>
      <c r="J16" s="386"/>
      <c r="K16" s="386"/>
      <c r="L16" s="386"/>
      <c r="M16" s="386"/>
      <c r="N16" s="386"/>
      <c r="O16" s="386"/>
    </row>
    <row r="17" spans="1:15" ht="12.75">
      <c r="A17" s="245" t="s">
        <v>73</v>
      </c>
      <c r="B17" s="245"/>
      <c r="C17" s="245"/>
      <c r="D17" s="245"/>
      <c r="E17" s="245"/>
      <c r="F17" s="245"/>
      <c r="G17" s="245"/>
      <c r="H17" s="245"/>
      <c r="I17" s="245"/>
      <c r="J17" s="245"/>
      <c r="K17" s="170"/>
      <c r="L17" s="170"/>
      <c r="M17" s="170"/>
      <c r="N17" s="170"/>
      <c r="O17" s="170"/>
    </row>
    <row r="18" spans="1:15" ht="12.75">
      <c r="A18" s="170"/>
      <c r="B18" s="384"/>
      <c r="C18" s="170"/>
      <c r="D18" s="170"/>
      <c r="E18" s="170"/>
      <c r="F18" s="170"/>
      <c r="G18" s="170"/>
      <c r="H18" s="170"/>
      <c r="I18" s="170"/>
      <c r="J18" s="170"/>
      <c r="K18" s="170"/>
      <c r="L18" s="170"/>
      <c r="M18" s="170"/>
      <c r="N18" s="170"/>
      <c r="O18" s="170"/>
    </row>
  </sheetData>
  <sheetProtection/>
  <mergeCells count="1">
    <mergeCell ref="A17:J17"/>
  </mergeCells>
  <hyperlinks>
    <hyperlink ref="D1" location="Sommaire!A1" display="Retour au sommaire"/>
  </hyperlink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Footer>&amp;C&amp;F&amp;R&amp;D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D1" sqref="D1"/>
    </sheetView>
  </sheetViews>
  <sheetFormatPr defaultColWidth="11.421875" defaultRowHeight="12.75"/>
  <cols>
    <col min="1" max="1" width="40.8515625" style="35" customWidth="1"/>
    <col min="2" max="2" width="12.28125" style="20" customWidth="1"/>
    <col min="3" max="12" width="12.28125" style="11" customWidth="1"/>
    <col min="13" max="13" width="8.00390625" style="11" bestFit="1" customWidth="1"/>
    <col min="14" max="14" width="7.00390625" style="11" hidden="1" customWidth="1"/>
    <col min="15" max="15" width="10.140625" style="0" customWidth="1"/>
    <col min="16" max="16384" width="11.421875" style="11" customWidth="1"/>
  </cols>
  <sheetData>
    <row r="1" spans="1:15" s="411" customFormat="1" ht="21" customHeight="1">
      <c r="A1" s="409" t="s">
        <v>32</v>
      </c>
      <c r="B1" s="410"/>
      <c r="D1" s="430" t="s">
        <v>38</v>
      </c>
      <c r="O1" s="74"/>
    </row>
    <row r="2" spans="1:15" ht="15" customHeight="1">
      <c r="A2" s="431" t="s">
        <v>84</v>
      </c>
      <c r="B2" s="431"/>
      <c r="C2" s="431"/>
      <c r="D2" s="431"/>
      <c r="E2" s="431"/>
      <c r="F2" s="321"/>
      <c r="G2" s="321"/>
      <c r="H2" s="321"/>
      <c r="I2" s="321"/>
      <c r="J2" s="321"/>
      <c r="K2" s="388"/>
      <c r="L2" s="389"/>
      <c r="M2" s="74"/>
      <c r="O2" s="11"/>
    </row>
    <row r="3" spans="1:15" ht="10.5" customHeight="1">
      <c r="A3" s="431"/>
      <c r="B3" s="431"/>
      <c r="C3" s="431"/>
      <c r="D3" s="431"/>
      <c r="E3" s="431"/>
      <c r="F3" s="321"/>
      <c r="G3" s="321"/>
      <c r="H3" s="321"/>
      <c r="I3" s="321"/>
      <c r="J3" s="321"/>
      <c r="K3" s="432"/>
      <c r="L3" s="170"/>
      <c r="M3" s="74"/>
      <c r="O3" s="11"/>
    </row>
    <row r="4" spans="1:15" ht="33" customHeight="1">
      <c r="A4" s="390"/>
      <c r="B4" s="85">
        <v>2004</v>
      </c>
      <c r="C4" s="85">
        <v>2005</v>
      </c>
      <c r="D4" s="85">
        <v>2006</v>
      </c>
      <c r="E4" s="85">
        <v>2007</v>
      </c>
      <c r="F4" s="85">
        <v>2008</v>
      </c>
      <c r="G4" s="85">
        <v>2009</v>
      </c>
      <c r="H4" s="85">
        <v>2010</v>
      </c>
      <c r="I4" s="85">
        <v>2011</v>
      </c>
      <c r="J4" s="85">
        <v>2012</v>
      </c>
      <c r="K4" s="85">
        <v>2013</v>
      </c>
      <c r="L4" s="85" t="s">
        <v>186</v>
      </c>
      <c r="O4" s="75"/>
    </row>
    <row r="5" spans="1:15" ht="14.25" customHeight="1">
      <c r="A5" s="391" t="s">
        <v>71</v>
      </c>
      <c r="B5" s="414">
        <v>267117</v>
      </c>
      <c r="C5" s="414">
        <v>270535</v>
      </c>
      <c r="D5" s="414">
        <v>287068</v>
      </c>
      <c r="E5" s="414">
        <v>327463</v>
      </c>
      <c r="F5" s="414">
        <v>329867</v>
      </c>
      <c r="G5" s="422"/>
      <c r="H5" s="422"/>
      <c r="I5" s="422"/>
      <c r="J5" s="422"/>
      <c r="K5" s="422"/>
      <c r="L5" s="422"/>
      <c r="O5" s="75"/>
    </row>
    <row r="6" spans="1:15" ht="14.25" customHeight="1">
      <c r="A6" s="197" t="s">
        <v>200</v>
      </c>
      <c r="B6" s="418"/>
      <c r="C6" s="418"/>
      <c r="D6" s="418"/>
      <c r="E6" s="418"/>
      <c r="F6" s="418"/>
      <c r="G6" s="393">
        <v>583577</v>
      </c>
      <c r="H6" s="393">
        <v>552592</v>
      </c>
      <c r="I6" s="393">
        <v>540121</v>
      </c>
      <c r="J6" s="393">
        <v>552049</v>
      </c>
      <c r="K6" s="393">
        <v>548833</v>
      </c>
      <c r="L6" s="393">
        <v>615628</v>
      </c>
      <c r="O6" s="75"/>
    </row>
    <row r="7" spans="1:15" ht="14.25" customHeight="1">
      <c r="A7" s="197" t="s">
        <v>201</v>
      </c>
      <c r="B7" s="418"/>
      <c r="C7" s="418"/>
      <c r="D7" s="418"/>
      <c r="E7" s="418"/>
      <c r="F7" s="418"/>
      <c r="G7" s="394">
        <v>260190</v>
      </c>
      <c r="H7" s="394">
        <v>268927</v>
      </c>
      <c r="I7" s="394">
        <v>264735</v>
      </c>
      <c r="J7" s="395">
        <v>242710</v>
      </c>
      <c r="K7" s="395">
        <v>257782</v>
      </c>
      <c r="L7" s="395">
        <v>261034</v>
      </c>
      <c r="O7" s="75"/>
    </row>
    <row r="8" spans="1:15" ht="14.25" customHeight="1">
      <c r="A8" s="396" t="s">
        <v>96</v>
      </c>
      <c r="B8" s="414"/>
      <c r="C8" s="414"/>
      <c r="D8" s="414"/>
      <c r="E8" s="414"/>
      <c r="F8" s="414"/>
      <c r="G8" s="423"/>
      <c r="H8" s="423"/>
      <c r="I8" s="423"/>
      <c r="J8" s="423"/>
      <c r="K8" s="423"/>
      <c r="L8" s="423"/>
      <c r="O8" s="75"/>
    </row>
    <row r="9" spans="1:15" ht="14.25" customHeight="1">
      <c r="A9" s="397" t="s">
        <v>148</v>
      </c>
      <c r="B9" s="418">
        <v>15972</v>
      </c>
      <c r="C9" s="418">
        <v>15326</v>
      </c>
      <c r="D9" s="418">
        <v>16267</v>
      </c>
      <c r="E9" s="418">
        <v>18577</v>
      </c>
      <c r="F9" s="418">
        <v>20314</v>
      </c>
      <c r="G9" s="424"/>
      <c r="H9" s="424"/>
      <c r="I9" s="424"/>
      <c r="J9" s="424"/>
      <c r="K9" s="424"/>
      <c r="L9" s="424"/>
      <c r="O9" s="75"/>
    </row>
    <row r="10" spans="1:15" s="20" customFormat="1" ht="14.25" customHeight="1">
      <c r="A10" s="398" t="s">
        <v>149</v>
      </c>
      <c r="B10" s="425">
        <f>100*B9/B5</f>
        <v>5.979402284392233</v>
      </c>
      <c r="C10" s="425">
        <f>100*C9/C5</f>
        <v>5.665071062893896</v>
      </c>
      <c r="D10" s="425">
        <f>100*D9/D5</f>
        <v>5.666601641422938</v>
      </c>
      <c r="E10" s="425">
        <f>100*E9/E5</f>
        <v>5.6730073321260726</v>
      </c>
      <c r="F10" s="425">
        <f>100*F9/F5</f>
        <v>6.1582395329026545</v>
      </c>
      <c r="G10" s="424"/>
      <c r="H10" s="424"/>
      <c r="I10" s="424"/>
      <c r="J10" s="424"/>
      <c r="K10" s="424"/>
      <c r="L10" s="424"/>
      <c r="O10" s="103"/>
    </row>
    <row r="11" spans="1:15" s="20" customFormat="1" ht="14.25" customHeight="1">
      <c r="A11" s="398"/>
      <c r="B11" s="425"/>
      <c r="C11" s="425"/>
      <c r="D11" s="425"/>
      <c r="E11" s="425"/>
      <c r="F11" s="425"/>
      <c r="G11" s="426"/>
      <c r="H11" s="426"/>
      <c r="I11" s="426"/>
      <c r="J11" s="426"/>
      <c r="K11" s="426"/>
      <c r="L11" s="426"/>
      <c r="O11" s="103"/>
    </row>
    <row r="12" spans="1:15" s="20" customFormat="1" ht="14.25" customHeight="1">
      <c r="A12" s="197" t="s">
        <v>200</v>
      </c>
      <c r="B12" s="425"/>
      <c r="C12" s="425"/>
      <c r="D12" s="425"/>
      <c r="E12" s="425"/>
      <c r="F12" s="425"/>
      <c r="G12" s="427"/>
      <c r="H12" s="427"/>
      <c r="I12" s="427"/>
      <c r="J12" s="427"/>
      <c r="K12" s="427"/>
      <c r="L12" s="427"/>
      <c r="O12" s="103"/>
    </row>
    <row r="13" spans="1:15" s="20" customFormat="1" ht="14.25" customHeight="1">
      <c r="A13" s="399" t="s">
        <v>148</v>
      </c>
      <c r="B13" s="428"/>
      <c r="C13" s="428"/>
      <c r="D13" s="428"/>
      <c r="E13" s="428"/>
      <c r="F13" s="428"/>
      <c r="G13" s="418">
        <v>26277</v>
      </c>
      <c r="H13" s="418">
        <v>29864</v>
      </c>
      <c r="I13" s="393">
        <v>27116</v>
      </c>
      <c r="J13" s="393">
        <v>26346</v>
      </c>
      <c r="K13" s="393">
        <v>25855</v>
      </c>
      <c r="L13" s="393">
        <v>27199</v>
      </c>
      <c r="O13" s="102"/>
    </row>
    <row r="14" spans="1:15" s="20" customFormat="1" ht="14.25" customHeight="1">
      <c r="A14" s="400" t="s">
        <v>149</v>
      </c>
      <c r="B14" s="428"/>
      <c r="C14" s="428"/>
      <c r="D14" s="428"/>
      <c r="E14" s="428"/>
      <c r="F14" s="428"/>
      <c r="G14" s="425">
        <f aca="true" t="shared" si="0" ref="G14:L14">100*G13/G6</f>
        <v>4.502747709385394</v>
      </c>
      <c r="H14" s="425">
        <f t="shared" si="0"/>
        <v>5.404348959087356</v>
      </c>
      <c r="I14" s="425">
        <f t="shared" si="0"/>
        <v>5.020356549736078</v>
      </c>
      <c r="J14" s="425">
        <f t="shared" si="0"/>
        <v>4.772402449782537</v>
      </c>
      <c r="K14" s="425">
        <f t="shared" si="0"/>
        <v>4.7109047743120405</v>
      </c>
      <c r="L14" s="425">
        <f t="shared" si="0"/>
        <v>4.418090145347515</v>
      </c>
      <c r="O14" s="102"/>
    </row>
    <row r="15" spans="1:15" s="20" customFormat="1" ht="14.25" customHeight="1">
      <c r="A15" s="398"/>
      <c r="B15" s="425"/>
      <c r="C15" s="425"/>
      <c r="D15" s="425"/>
      <c r="E15" s="425"/>
      <c r="F15" s="425"/>
      <c r="G15" s="425"/>
      <c r="H15" s="425"/>
      <c r="I15" s="425"/>
      <c r="J15" s="425"/>
      <c r="K15" s="425"/>
      <c r="L15" s="425"/>
      <c r="O15" s="102"/>
    </row>
    <row r="16" spans="1:15" s="20" customFormat="1" ht="14.25" customHeight="1">
      <c r="A16" s="197" t="s">
        <v>201</v>
      </c>
      <c r="B16" s="425"/>
      <c r="C16" s="425"/>
      <c r="D16" s="425"/>
      <c r="E16" s="425"/>
      <c r="F16" s="425"/>
      <c r="G16" s="425"/>
      <c r="H16" s="425"/>
      <c r="I16" s="425"/>
      <c r="J16" s="425"/>
      <c r="K16" s="425"/>
      <c r="L16" s="425"/>
      <c r="O16" s="102"/>
    </row>
    <row r="17" spans="1:15" s="20" customFormat="1" ht="14.25" customHeight="1">
      <c r="A17" s="399" t="s">
        <v>148</v>
      </c>
      <c r="B17" s="428"/>
      <c r="C17" s="428"/>
      <c r="D17" s="428"/>
      <c r="E17" s="428"/>
      <c r="F17" s="428"/>
      <c r="G17" s="393">
        <v>18316</v>
      </c>
      <c r="H17" s="393">
        <v>20530</v>
      </c>
      <c r="I17" s="393">
        <v>19136</v>
      </c>
      <c r="J17" s="393">
        <v>17647</v>
      </c>
      <c r="K17" s="393">
        <v>18134</v>
      </c>
      <c r="L17" s="393">
        <v>18534</v>
      </c>
      <c r="O17" s="102"/>
    </row>
    <row r="18" spans="1:15" s="20" customFormat="1" ht="14.25" customHeight="1">
      <c r="A18" s="401" t="s">
        <v>149</v>
      </c>
      <c r="B18" s="429"/>
      <c r="C18" s="429"/>
      <c r="D18" s="429"/>
      <c r="E18" s="429"/>
      <c r="F18" s="429"/>
      <c r="G18" s="421">
        <f aca="true" t="shared" si="1" ref="G18:L18">G17/G7*100</f>
        <v>7.039471155693916</v>
      </c>
      <c r="H18" s="421">
        <f t="shared" si="1"/>
        <v>7.634041951905164</v>
      </c>
      <c r="I18" s="421">
        <f t="shared" si="1"/>
        <v>7.228360435907606</v>
      </c>
      <c r="J18" s="421">
        <f t="shared" si="1"/>
        <v>7.270817024432451</v>
      </c>
      <c r="K18" s="421">
        <f t="shared" si="1"/>
        <v>7.03462615698536</v>
      </c>
      <c r="L18" s="421">
        <f t="shared" si="1"/>
        <v>7.100224491828651</v>
      </c>
      <c r="O18" s="102"/>
    </row>
    <row r="19" spans="1:15" s="20" customFormat="1" ht="8.25" customHeight="1">
      <c r="A19" s="402"/>
      <c r="B19" s="403"/>
      <c r="C19" s="403"/>
      <c r="D19" s="403"/>
      <c r="E19" s="403"/>
      <c r="F19" s="403"/>
      <c r="G19" s="403"/>
      <c r="H19" s="403"/>
      <c r="I19" s="403"/>
      <c r="J19" s="403"/>
      <c r="K19" s="403"/>
      <c r="L19" s="403"/>
      <c r="O19" s="102"/>
    </row>
    <row r="20" spans="1:15" ht="14.25" customHeight="1">
      <c r="A20" s="246" t="s">
        <v>204</v>
      </c>
      <c r="B20" s="246"/>
      <c r="C20" s="246"/>
      <c r="D20" s="246"/>
      <c r="E20" s="246"/>
      <c r="F20" s="246"/>
      <c r="G20" s="321"/>
      <c r="H20" s="321"/>
      <c r="I20" s="321"/>
      <c r="J20" s="321"/>
      <c r="K20" s="321"/>
      <c r="L20" s="321"/>
      <c r="O20" s="75"/>
    </row>
    <row r="21" spans="1:15" ht="14.25" customHeight="1">
      <c r="A21" s="36" t="s">
        <v>72</v>
      </c>
      <c r="B21" s="174"/>
      <c r="C21" s="321"/>
      <c r="D21" s="321"/>
      <c r="E21" s="321"/>
      <c r="F21" s="321"/>
      <c r="G21" s="321"/>
      <c r="H21" s="321"/>
      <c r="I21" s="321"/>
      <c r="J21" s="321"/>
      <c r="K21" s="321"/>
      <c r="L21" s="321"/>
      <c r="O21" s="75"/>
    </row>
    <row r="22" spans="1:15" ht="14.25" customHeight="1">
      <c r="A22" s="37"/>
      <c r="B22" s="404"/>
      <c r="C22" s="404"/>
      <c r="D22" s="404"/>
      <c r="E22" s="404"/>
      <c r="F22" s="404"/>
      <c r="G22" s="404"/>
      <c r="H22" s="404"/>
      <c r="I22" s="404"/>
      <c r="J22" s="404"/>
      <c r="K22" s="404"/>
      <c r="L22" s="404"/>
      <c r="O22" s="75"/>
    </row>
    <row r="23" spans="1:15" ht="14.25" customHeight="1">
      <c r="A23" s="431" t="s">
        <v>85</v>
      </c>
      <c r="B23" s="431"/>
      <c r="C23" s="431"/>
      <c r="D23" s="321"/>
      <c r="E23" s="321"/>
      <c r="F23" s="321"/>
      <c r="G23" s="321"/>
      <c r="H23" s="321"/>
      <c r="I23" s="321"/>
      <c r="J23" s="321"/>
      <c r="K23" s="321"/>
      <c r="L23" s="321"/>
      <c r="O23" s="75"/>
    </row>
    <row r="24" spans="1:15" ht="14.25" customHeight="1">
      <c r="A24" s="390"/>
      <c r="B24" s="174"/>
      <c r="C24" s="321"/>
      <c r="D24" s="321"/>
      <c r="E24" s="321"/>
      <c r="F24" s="321"/>
      <c r="G24" s="321"/>
      <c r="H24" s="321"/>
      <c r="I24" s="321"/>
      <c r="J24" s="321"/>
      <c r="K24" s="321"/>
      <c r="L24" s="321"/>
      <c r="O24" s="75"/>
    </row>
    <row r="25" spans="1:15" s="34" customFormat="1" ht="14.25" customHeight="1">
      <c r="A25" s="405"/>
      <c r="B25" s="104">
        <v>2004</v>
      </c>
      <c r="C25" s="104">
        <v>2005</v>
      </c>
      <c r="D25" s="104">
        <v>2006</v>
      </c>
      <c r="E25" s="104">
        <v>2007</v>
      </c>
      <c r="F25" s="104">
        <v>2008</v>
      </c>
      <c r="G25" s="104">
        <v>2009</v>
      </c>
      <c r="H25" s="104">
        <v>2010</v>
      </c>
      <c r="I25" s="104">
        <v>2011</v>
      </c>
      <c r="J25" s="104" t="s">
        <v>180</v>
      </c>
      <c r="K25" s="104" t="s">
        <v>189</v>
      </c>
      <c r="L25" s="104" t="s">
        <v>188</v>
      </c>
      <c r="O25" s="75"/>
    </row>
    <row r="26" spans="1:15" ht="14.25" customHeight="1">
      <c r="A26" s="406" t="s">
        <v>6</v>
      </c>
      <c r="B26" s="412">
        <v>48017</v>
      </c>
      <c r="C26" s="412">
        <v>49157</v>
      </c>
      <c r="D26" s="412">
        <v>48292</v>
      </c>
      <c r="E26" s="413">
        <v>51654</v>
      </c>
      <c r="F26" s="412">
        <v>55388</v>
      </c>
      <c r="G26" s="412">
        <v>63401</v>
      </c>
      <c r="H26" s="412">
        <v>60173</v>
      </c>
      <c r="I26" s="413">
        <v>59457</v>
      </c>
      <c r="J26" s="412">
        <v>61010</v>
      </c>
      <c r="K26" s="412">
        <v>62909</v>
      </c>
      <c r="L26" s="412">
        <v>62748</v>
      </c>
      <c r="O26" s="75"/>
    </row>
    <row r="27" spans="1:15" ht="14.25" customHeight="1">
      <c r="A27" s="396" t="s">
        <v>96</v>
      </c>
      <c r="B27" s="414"/>
      <c r="C27" s="414"/>
      <c r="D27" s="415"/>
      <c r="E27" s="415"/>
      <c r="F27" s="414"/>
      <c r="G27" s="414"/>
      <c r="H27" s="414"/>
      <c r="I27" s="416"/>
      <c r="J27" s="417"/>
      <c r="K27" s="417"/>
      <c r="L27" s="417"/>
      <c r="O27" s="75"/>
    </row>
    <row r="28" spans="1:15" ht="14.25" customHeight="1">
      <c r="A28" s="397" t="s">
        <v>148</v>
      </c>
      <c r="B28" s="418">
        <v>4957</v>
      </c>
      <c r="C28" s="418">
        <v>5077</v>
      </c>
      <c r="D28" s="419">
        <v>4901</v>
      </c>
      <c r="E28" s="419">
        <v>5508</v>
      </c>
      <c r="F28" s="418">
        <v>6234</v>
      </c>
      <c r="G28" s="418">
        <v>6785</v>
      </c>
      <c r="H28" s="418">
        <v>6653</v>
      </c>
      <c r="I28" s="420">
        <v>6823</v>
      </c>
      <c r="J28" s="393">
        <v>7184</v>
      </c>
      <c r="K28" s="393">
        <v>7604</v>
      </c>
      <c r="L28" s="393">
        <v>7846</v>
      </c>
      <c r="O28" s="75"/>
    </row>
    <row r="29" spans="1:15" s="20" customFormat="1" ht="14.25" customHeight="1">
      <c r="A29" s="407" t="s">
        <v>149</v>
      </c>
      <c r="B29" s="421">
        <f aca="true" t="shared" si="2" ref="B29:J29">(B28/B26)*100</f>
        <v>10.323427119561822</v>
      </c>
      <c r="C29" s="421">
        <f t="shared" si="2"/>
        <v>10.328132310759404</v>
      </c>
      <c r="D29" s="421">
        <f t="shared" si="2"/>
        <v>10.148678870206245</v>
      </c>
      <c r="E29" s="421">
        <f t="shared" si="2"/>
        <v>10.6632593797189</v>
      </c>
      <c r="F29" s="421">
        <f t="shared" si="2"/>
        <v>11.255145518884957</v>
      </c>
      <c r="G29" s="421">
        <f t="shared" si="2"/>
        <v>10.701723947571805</v>
      </c>
      <c r="H29" s="421">
        <f t="shared" si="2"/>
        <v>11.056453891280142</v>
      </c>
      <c r="I29" s="421">
        <f t="shared" si="2"/>
        <v>11.475520123786938</v>
      </c>
      <c r="J29" s="421">
        <f t="shared" si="2"/>
        <v>11.7751188329782</v>
      </c>
      <c r="K29" s="421">
        <f>(K28/K26)*100</f>
        <v>12.087300704191769</v>
      </c>
      <c r="L29" s="421">
        <f>(L28/L26)*100</f>
        <v>12.50398419073118</v>
      </c>
      <c r="O29" s="102"/>
    </row>
    <row r="30" spans="1:15" ht="12.75">
      <c r="A30" s="106" t="s">
        <v>205</v>
      </c>
      <c r="B30" s="174"/>
      <c r="C30" s="321"/>
      <c r="D30" s="321"/>
      <c r="E30" s="321"/>
      <c r="F30" s="321"/>
      <c r="G30" s="321"/>
      <c r="H30" s="321"/>
      <c r="I30" s="321"/>
      <c r="J30" s="321"/>
      <c r="K30" s="321"/>
      <c r="L30" s="321"/>
      <c r="O30" s="75"/>
    </row>
    <row r="31" spans="1:15" ht="12.75">
      <c r="A31" s="408"/>
      <c r="B31" s="174"/>
      <c r="C31" s="321"/>
      <c r="D31" s="37"/>
      <c r="E31" s="174"/>
      <c r="F31" s="174"/>
      <c r="G31" s="321"/>
      <c r="H31" s="321"/>
      <c r="I31" s="321"/>
      <c r="J31" s="321"/>
      <c r="K31" s="321"/>
      <c r="L31" s="321"/>
      <c r="O31" s="75"/>
    </row>
    <row r="32" spans="1:15" ht="12.75">
      <c r="A32" s="321"/>
      <c r="B32" s="321"/>
      <c r="C32" s="321"/>
      <c r="D32" s="321"/>
      <c r="E32" s="321"/>
      <c r="F32" s="321"/>
      <c r="G32" s="321"/>
      <c r="H32" s="321"/>
      <c r="I32" s="321"/>
      <c r="J32" s="321"/>
      <c r="K32" s="321"/>
      <c r="L32" s="321"/>
      <c r="O32" s="11"/>
    </row>
    <row r="33" spans="1:15" ht="12.75">
      <c r="A33" s="11"/>
      <c r="B33" s="11"/>
      <c r="O33" s="11"/>
    </row>
    <row r="34" spans="1:15" ht="12.75">
      <c r="A34" s="11"/>
      <c r="B34" s="11"/>
      <c r="O34" s="11"/>
    </row>
    <row r="35" spans="1:15" ht="12.75">
      <c r="A35" s="11"/>
      <c r="B35" s="11"/>
      <c r="O35" s="11"/>
    </row>
    <row r="36" spans="1:15" ht="12.75">
      <c r="A36" s="11"/>
      <c r="B36" s="11"/>
      <c r="O36" s="11"/>
    </row>
    <row r="37" spans="1:15" ht="12.75">
      <c r="A37" s="11"/>
      <c r="B37" s="11"/>
      <c r="O37" s="11"/>
    </row>
    <row r="38" spans="1:15" ht="12.75">
      <c r="A38" s="11"/>
      <c r="B38" s="11"/>
      <c r="O38" s="11"/>
    </row>
    <row r="39" spans="1:15" ht="12.75">
      <c r="A39" s="11"/>
      <c r="B39" s="11"/>
      <c r="O39" s="11"/>
    </row>
    <row r="40" spans="1:15" ht="12.75">
      <c r="A40" s="11"/>
      <c r="B40" s="11"/>
      <c r="O40" s="11"/>
    </row>
    <row r="41" spans="1:15" ht="12.75">
      <c r="A41" s="11"/>
      <c r="B41" s="11"/>
      <c r="O41" s="11"/>
    </row>
    <row r="42" spans="1:15" ht="12.75">
      <c r="A42" s="11"/>
      <c r="B42" s="11"/>
      <c r="O42" s="11"/>
    </row>
    <row r="43" spans="1:15" ht="12.75">
      <c r="A43" s="11"/>
      <c r="B43" s="11"/>
      <c r="O43" s="11"/>
    </row>
    <row r="44" spans="1:15" ht="12.75">
      <c r="A44" s="11"/>
      <c r="B44" s="11"/>
      <c r="O44" s="11"/>
    </row>
    <row r="45" spans="1:15" ht="12.75">
      <c r="A45" s="11"/>
      <c r="B45" s="11"/>
      <c r="O45" s="11"/>
    </row>
    <row r="46" spans="1:15" ht="12.75">
      <c r="A46" s="11"/>
      <c r="B46" s="11"/>
      <c r="O46" s="11"/>
    </row>
    <row r="47" spans="1:15" ht="12.75">
      <c r="A47" s="11"/>
      <c r="B47" s="11"/>
      <c r="O47" s="11"/>
    </row>
    <row r="48" spans="1:15" ht="12.75">
      <c r="A48" s="11"/>
      <c r="B48" s="11"/>
      <c r="O48" s="11"/>
    </row>
    <row r="49" spans="1:15" ht="12.75">
      <c r="A49" s="11"/>
      <c r="B49" s="11"/>
      <c r="O49" s="11"/>
    </row>
    <row r="50" spans="1:15" ht="12.75">
      <c r="A50" s="11"/>
      <c r="B50" s="11"/>
      <c r="O50" s="11"/>
    </row>
    <row r="51" spans="1:15" ht="12.75">
      <c r="A51" s="11"/>
      <c r="B51" s="11"/>
      <c r="O51" s="11"/>
    </row>
    <row r="52" spans="1:15" ht="12.75">
      <c r="A52" s="11"/>
      <c r="B52" s="11"/>
      <c r="O52" s="11"/>
    </row>
    <row r="53" spans="1:15" ht="12.75">
      <c r="A53" s="11"/>
      <c r="B53" s="11"/>
      <c r="O53" s="11"/>
    </row>
    <row r="54" spans="1:15" ht="12.75">
      <c r="A54" s="11"/>
      <c r="B54" s="11"/>
      <c r="O54" s="11"/>
    </row>
    <row r="55" spans="1:15" ht="12.75">
      <c r="A55" s="11"/>
      <c r="B55" s="11"/>
      <c r="O55" s="11"/>
    </row>
    <row r="56" spans="1:15" ht="12.75">
      <c r="A56" s="11"/>
      <c r="B56" s="11"/>
      <c r="O56" s="11"/>
    </row>
    <row r="57" spans="1:15" ht="12.75">
      <c r="A57" s="11"/>
      <c r="B57" s="11"/>
      <c r="O57" s="11"/>
    </row>
    <row r="58" spans="1:15" ht="12.75">
      <c r="A58" s="11"/>
      <c r="B58" s="11"/>
      <c r="O58" s="11"/>
    </row>
    <row r="59" spans="1:15" ht="12.75">
      <c r="A59" s="11"/>
      <c r="B59" s="11"/>
      <c r="O59" s="11"/>
    </row>
  </sheetData>
  <sheetProtection/>
  <mergeCells count="2">
    <mergeCell ref="K2:L2"/>
    <mergeCell ref="A20:F20"/>
  </mergeCells>
  <hyperlinks>
    <hyperlink ref="D1" location="Sommaire!A1" display="Retour au sommaire"/>
  </hyperlinks>
  <printOptions/>
  <pageMargins left="0.1968503937007874" right="0.15748031496062992" top="0.3937007874015748" bottom="0.4330708661417323" header="0.2362204724409449" footer="0.15748031496062992"/>
  <pageSetup fitToHeight="1" fitToWidth="1" horizontalDpi="600" verticalDpi="600" orientation="landscape" paperSize="9" scale="65" r:id="rId1"/>
  <headerFooter alignWithMargins="0">
    <oddFooter>&amp;C&amp;F&amp;R&amp;D&amp;T</oddFooter>
  </headerFooter>
</worksheet>
</file>

<file path=xl/worksheets/sheet14.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
    </sheetView>
  </sheetViews>
  <sheetFormatPr defaultColWidth="11.421875" defaultRowHeight="12.75"/>
  <cols>
    <col min="1" max="1" width="28.421875" style="114" customWidth="1"/>
    <col min="2" max="2" width="17.57421875" style="113" customWidth="1"/>
    <col min="3" max="5" width="17.57421875" style="112" customWidth="1"/>
    <col min="6" max="6" width="21.140625" style="112" customWidth="1"/>
    <col min="7" max="8" width="11.421875" style="183" customWidth="1"/>
    <col min="9" max="9" width="33.140625" style="183" customWidth="1"/>
    <col min="10" max="10" width="17.00390625" style="183" customWidth="1"/>
    <col min="11" max="13" width="11.421875" style="183" customWidth="1"/>
    <col min="14" max="14" width="16.421875" style="183" customWidth="1"/>
    <col min="15" max="59" width="11.421875" style="183" customWidth="1"/>
    <col min="60" max="16384" width="11.421875" style="113" customWidth="1"/>
  </cols>
  <sheetData>
    <row r="1" spans="1:14" ht="15.75">
      <c r="A1" s="474" t="s">
        <v>37</v>
      </c>
      <c r="B1" s="474"/>
      <c r="C1" s="474"/>
      <c r="D1" s="434"/>
      <c r="E1" s="434"/>
      <c r="F1" s="300" t="s">
        <v>38</v>
      </c>
      <c r="G1" s="435"/>
      <c r="H1" s="435"/>
      <c r="I1" s="436"/>
      <c r="J1" s="437"/>
      <c r="K1" s="184"/>
      <c r="L1" s="184"/>
      <c r="M1" s="185"/>
      <c r="N1" s="184"/>
    </row>
    <row r="2" spans="1:14" ht="12.75">
      <c r="A2" s="473" t="s">
        <v>187</v>
      </c>
      <c r="B2" s="438"/>
      <c r="C2" s="438"/>
      <c r="D2" s="439"/>
      <c r="E2" s="439"/>
      <c r="G2" s="435"/>
      <c r="H2" s="435"/>
      <c r="I2" s="440"/>
      <c r="J2" s="437"/>
      <c r="K2" s="184"/>
      <c r="L2" s="184"/>
      <c r="M2" s="184"/>
      <c r="N2" s="184"/>
    </row>
    <row r="3" spans="1:14" ht="12.75">
      <c r="A3" s="441"/>
      <c r="B3" s="442"/>
      <c r="C3" s="439"/>
      <c r="D3" s="439"/>
      <c r="E3" s="439"/>
      <c r="F3" s="439"/>
      <c r="G3" s="435"/>
      <c r="H3" s="435"/>
      <c r="I3" s="440"/>
      <c r="J3" s="437"/>
      <c r="K3" s="184"/>
      <c r="L3" s="184"/>
      <c r="M3" s="184"/>
      <c r="N3" s="184"/>
    </row>
    <row r="4" spans="1:14" ht="60" customHeight="1">
      <c r="A4" s="472" t="s">
        <v>35</v>
      </c>
      <c r="B4" s="443" t="s">
        <v>33</v>
      </c>
      <c r="C4" s="443" t="s">
        <v>47</v>
      </c>
      <c r="D4" s="443" t="s">
        <v>158</v>
      </c>
      <c r="E4" s="443" t="s">
        <v>36</v>
      </c>
      <c r="F4" s="443" t="s">
        <v>155</v>
      </c>
      <c r="G4" s="435"/>
      <c r="H4" s="435"/>
      <c r="I4" s="444"/>
      <c r="J4" s="445"/>
      <c r="K4" s="186"/>
      <c r="L4" s="186"/>
      <c r="M4" s="186"/>
      <c r="N4" s="186"/>
    </row>
    <row r="5" spans="1:14" ht="12.75">
      <c r="A5" s="446" t="s">
        <v>48</v>
      </c>
      <c r="B5" s="447">
        <v>979458.64</v>
      </c>
      <c r="C5" s="448">
        <v>54</v>
      </c>
      <c r="D5" s="447">
        <v>4883898.73</v>
      </c>
      <c r="E5" s="448">
        <v>26</v>
      </c>
      <c r="F5" s="449">
        <v>419</v>
      </c>
      <c r="G5" s="435"/>
      <c r="H5" s="435"/>
      <c r="I5" s="440"/>
      <c r="J5" s="450"/>
      <c r="K5" s="187"/>
      <c r="L5" s="187"/>
      <c r="M5" s="188"/>
      <c r="N5" s="187"/>
    </row>
    <row r="6" spans="1:14" ht="12.75">
      <c r="A6" s="433" t="s">
        <v>49</v>
      </c>
      <c r="B6" s="451">
        <v>12185690.92</v>
      </c>
      <c r="C6" s="452">
        <v>162</v>
      </c>
      <c r="D6" s="451">
        <v>3676190.96</v>
      </c>
      <c r="E6" s="452">
        <v>63</v>
      </c>
      <c r="F6" s="453">
        <v>1252</v>
      </c>
      <c r="G6" s="435"/>
      <c r="H6" s="435"/>
      <c r="I6" s="440"/>
      <c r="J6" s="450"/>
      <c r="K6" s="187"/>
      <c r="L6" s="187"/>
      <c r="M6" s="188"/>
      <c r="N6" s="187"/>
    </row>
    <row r="7" spans="1:14" ht="12.75">
      <c r="A7" s="433" t="s">
        <v>50</v>
      </c>
      <c r="B7" s="451">
        <v>1278649.66</v>
      </c>
      <c r="C7" s="452">
        <v>154</v>
      </c>
      <c r="D7" s="451">
        <v>2144462.1</v>
      </c>
      <c r="E7" s="452">
        <v>69</v>
      </c>
      <c r="F7" s="453">
        <v>863</v>
      </c>
      <c r="G7" s="435"/>
      <c r="H7" s="435"/>
      <c r="I7" s="440"/>
      <c r="J7" s="450"/>
      <c r="K7" s="187"/>
      <c r="L7" s="187"/>
      <c r="M7" s="188"/>
      <c r="N7" s="187"/>
    </row>
    <row r="8" spans="1:14" ht="12.75">
      <c r="A8" s="433" t="s">
        <v>52</v>
      </c>
      <c r="B8" s="451">
        <v>1231855.36</v>
      </c>
      <c r="C8" s="452">
        <v>55</v>
      </c>
      <c r="D8" s="451">
        <v>3004165.59</v>
      </c>
      <c r="E8" s="452">
        <v>51</v>
      </c>
      <c r="F8" s="453">
        <v>1119</v>
      </c>
      <c r="G8" s="435"/>
      <c r="H8" s="435"/>
      <c r="I8" s="440"/>
      <c r="J8" s="450"/>
      <c r="K8" s="187"/>
      <c r="L8" s="187"/>
      <c r="M8" s="188"/>
      <c r="N8" s="187"/>
    </row>
    <row r="9" spans="1:14" ht="12.75">
      <c r="A9" s="433" t="s">
        <v>53</v>
      </c>
      <c r="B9" s="451">
        <v>6329107.49</v>
      </c>
      <c r="C9" s="452">
        <v>153</v>
      </c>
      <c r="D9" s="451">
        <v>4259433.74</v>
      </c>
      <c r="E9" s="452">
        <v>36</v>
      </c>
      <c r="F9" s="453">
        <v>522</v>
      </c>
      <c r="G9" s="435"/>
      <c r="H9" s="435"/>
      <c r="I9" s="440"/>
      <c r="J9" s="450"/>
      <c r="K9" s="187"/>
      <c r="L9" s="187"/>
      <c r="M9" s="188"/>
      <c r="N9" s="187"/>
    </row>
    <row r="10" spans="1:14" ht="12.75">
      <c r="A10" s="433" t="s">
        <v>54</v>
      </c>
      <c r="B10" s="451">
        <v>1618376.52</v>
      </c>
      <c r="C10" s="452">
        <v>71</v>
      </c>
      <c r="D10" s="451">
        <v>2326326.67</v>
      </c>
      <c r="E10" s="452">
        <v>25</v>
      </c>
      <c r="F10" s="453">
        <v>354</v>
      </c>
      <c r="G10" s="435"/>
      <c r="H10" s="435"/>
      <c r="I10" s="440"/>
      <c r="J10" s="450"/>
      <c r="K10" s="187"/>
      <c r="L10" s="187"/>
      <c r="M10" s="188"/>
      <c r="N10" s="187"/>
    </row>
    <row r="11" spans="1:14" ht="12.75">
      <c r="A11" s="433" t="s">
        <v>55</v>
      </c>
      <c r="B11" s="451">
        <v>473641.38</v>
      </c>
      <c r="C11" s="452">
        <v>34</v>
      </c>
      <c r="D11" s="451">
        <v>1105709.64</v>
      </c>
      <c r="E11" s="452">
        <v>12</v>
      </c>
      <c r="F11" s="453">
        <v>415</v>
      </c>
      <c r="G11" s="435"/>
      <c r="H11" s="435"/>
      <c r="I11" s="440"/>
      <c r="J11" s="450"/>
      <c r="K11" s="187"/>
      <c r="L11" s="187"/>
      <c r="M11" s="188"/>
      <c r="N11" s="187"/>
    </row>
    <row r="12" spans="1:14" ht="12.75">
      <c r="A12" s="433" t="s">
        <v>56</v>
      </c>
      <c r="B12" s="451">
        <v>3975981.43</v>
      </c>
      <c r="C12" s="452">
        <v>56</v>
      </c>
      <c r="D12" s="451">
        <v>842119.19</v>
      </c>
      <c r="E12" s="452">
        <v>7</v>
      </c>
      <c r="F12" s="453">
        <v>74</v>
      </c>
      <c r="G12" s="435"/>
      <c r="H12" s="435"/>
      <c r="I12" s="440"/>
      <c r="J12" s="450"/>
      <c r="K12" s="187"/>
      <c r="L12" s="187"/>
      <c r="M12" s="188"/>
      <c r="N12" s="187"/>
    </row>
    <row r="13" spans="1:14" ht="12.75">
      <c r="A13" s="433" t="s">
        <v>157</v>
      </c>
      <c r="B13" s="451">
        <v>905827.4</v>
      </c>
      <c r="C13" s="452">
        <v>67</v>
      </c>
      <c r="D13" s="451">
        <v>746716.19</v>
      </c>
      <c r="E13" s="452">
        <v>33</v>
      </c>
      <c r="F13" s="453">
        <v>717</v>
      </c>
      <c r="G13" s="435"/>
      <c r="H13" s="435"/>
      <c r="I13" s="440"/>
      <c r="J13" s="450"/>
      <c r="K13" s="187"/>
      <c r="L13" s="187"/>
      <c r="M13" s="188"/>
      <c r="N13" s="187"/>
    </row>
    <row r="14" spans="1:14" ht="12.75">
      <c r="A14" s="433" t="s">
        <v>132</v>
      </c>
      <c r="B14" s="451">
        <v>56931013.75</v>
      </c>
      <c r="C14" s="452">
        <v>80</v>
      </c>
      <c r="D14" s="451">
        <v>8789681.13</v>
      </c>
      <c r="E14" s="452">
        <v>12</v>
      </c>
      <c r="F14" s="453">
        <v>162</v>
      </c>
      <c r="G14" s="435"/>
      <c r="H14" s="435"/>
      <c r="I14" s="440"/>
      <c r="J14" s="450"/>
      <c r="K14" s="187"/>
      <c r="L14" s="187"/>
      <c r="M14" s="188"/>
      <c r="N14" s="187"/>
    </row>
    <row r="15" spans="1:14" ht="12.75">
      <c r="A15" s="433" t="s">
        <v>58</v>
      </c>
      <c r="B15" s="451">
        <v>15303423.41</v>
      </c>
      <c r="C15" s="452">
        <v>149</v>
      </c>
      <c r="D15" s="451">
        <v>2263357.03</v>
      </c>
      <c r="E15" s="452">
        <v>33</v>
      </c>
      <c r="F15" s="453">
        <v>565</v>
      </c>
      <c r="G15" s="435"/>
      <c r="H15" s="435"/>
      <c r="I15" s="440"/>
      <c r="J15" s="450"/>
      <c r="K15" s="187"/>
      <c r="L15" s="187"/>
      <c r="M15" s="188"/>
      <c r="N15" s="187"/>
    </row>
    <row r="16" spans="1:14" ht="12.75">
      <c r="A16" s="433" t="s">
        <v>59</v>
      </c>
      <c r="B16" s="451">
        <v>322054.42</v>
      </c>
      <c r="C16" s="452">
        <v>39</v>
      </c>
      <c r="D16" s="451">
        <v>546129.82</v>
      </c>
      <c r="E16" s="452">
        <v>19</v>
      </c>
      <c r="F16" s="453">
        <v>270</v>
      </c>
      <c r="G16" s="435"/>
      <c r="H16" s="435"/>
      <c r="I16" s="440"/>
      <c r="J16" s="450"/>
      <c r="K16" s="187"/>
      <c r="L16" s="187"/>
      <c r="M16" s="188"/>
      <c r="N16" s="187"/>
    </row>
    <row r="17" spans="1:14" ht="12.75">
      <c r="A17" s="433" t="s">
        <v>60</v>
      </c>
      <c r="B17" s="451">
        <v>1836502.37</v>
      </c>
      <c r="C17" s="452">
        <v>52</v>
      </c>
      <c r="D17" s="451">
        <v>1874985.96</v>
      </c>
      <c r="E17" s="452">
        <v>26</v>
      </c>
      <c r="F17" s="453">
        <v>642</v>
      </c>
      <c r="G17" s="435"/>
      <c r="H17" s="435"/>
      <c r="I17" s="440"/>
      <c r="J17" s="450"/>
      <c r="K17" s="187"/>
      <c r="L17" s="187"/>
      <c r="M17" s="188"/>
      <c r="N17" s="187"/>
    </row>
    <row r="18" spans="1:14" ht="12.75">
      <c r="A18" s="433" t="s">
        <v>127</v>
      </c>
      <c r="B18" s="451">
        <v>4985194.57</v>
      </c>
      <c r="C18" s="452">
        <v>204</v>
      </c>
      <c r="D18" s="451">
        <v>2627654.99</v>
      </c>
      <c r="E18" s="452">
        <v>73</v>
      </c>
      <c r="F18" s="453">
        <v>1269</v>
      </c>
      <c r="G18" s="435"/>
      <c r="H18" s="435"/>
      <c r="I18" s="440"/>
      <c r="J18" s="450"/>
      <c r="K18" s="187"/>
      <c r="L18" s="187"/>
      <c r="M18" s="188"/>
      <c r="N18" s="187"/>
    </row>
    <row r="19" spans="1:14" ht="12.75">
      <c r="A19" s="433" t="s">
        <v>70</v>
      </c>
      <c r="B19" s="451">
        <v>4299580.22</v>
      </c>
      <c r="C19" s="452">
        <v>95</v>
      </c>
      <c r="D19" s="451">
        <v>574834.12</v>
      </c>
      <c r="E19" s="452">
        <v>13</v>
      </c>
      <c r="F19" s="453">
        <v>390</v>
      </c>
      <c r="G19" s="435"/>
      <c r="H19" s="435"/>
      <c r="I19" s="440"/>
      <c r="J19" s="450"/>
      <c r="K19" s="187"/>
      <c r="L19" s="187"/>
      <c r="M19" s="188"/>
      <c r="N19" s="187"/>
    </row>
    <row r="20" spans="1:14" ht="12.75">
      <c r="A20" s="433" t="s">
        <v>51</v>
      </c>
      <c r="B20" s="451">
        <v>3034254.41</v>
      </c>
      <c r="C20" s="452">
        <v>74</v>
      </c>
      <c r="D20" s="451">
        <v>1839927.53</v>
      </c>
      <c r="E20" s="452">
        <v>23</v>
      </c>
      <c r="F20" s="453">
        <v>605</v>
      </c>
      <c r="G20" s="435"/>
      <c r="H20" s="435"/>
      <c r="I20" s="440"/>
      <c r="J20" s="450"/>
      <c r="K20" s="187"/>
      <c r="L20" s="187"/>
      <c r="M20" s="188"/>
      <c r="N20" s="187"/>
    </row>
    <row r="21" spans="1:14" ht="12.75">
      <c r="A21" s="433" t="s">
        <v>57</v>
      </c>
      <c r="B21" s="451">
        <v>318288.22</v>
      </c>
      <c r="C21" s="452">
        <v>25</v>
      </c>
      <c r="D21" s="451">
        <v>1572313.93</v>
      </c>
      <c r="E21" s="452">
        <v>14</v>
      </c>
      <c r="F21" s="453">
        <v>309</v>
      </c>
      <c r="G21" s="435"/>
      <c r="H21" s="435"/>
      <c r="I21" s="440"/>
      <c r="J21" s="450"/>
      <c r="K21" s="187"/>
      <c r="L21" s="187"/>
      <c r="M21" s="188"/>
      <c r="N21" s="187"/>
    </row>
    <row r="22" spans="1:10" ht="12.75">
      <c r="A22" s="433" t="s">
        <v>129</v>
      </c>
      <c r="B22" s="451">
        <v>5975021.14</v>
      </c>
      <c r="C22" s="452">
        <v>91</v>
      </c>
      <c r="D22" s="451">
        <v>3270921.83</v>
      </c>
      <c r="E22" s="452">
        <v>21</v>
      </c>
      <c r="F22" s="453">
        <v>310</v>
      </c>
      <c r="G22" s="435"/>
      <c r="H22" s="435"/>
      <c r="I22" s="435"/>
      <c r="J22" s="435"/>
    </row>
    <row r="23" spans="1:14" ht="12.75">
      <c r="A23" s="433" t="s">
        <v>61</v>
      </c>
      <c r="B23" s="451">
        <v>464204.74</v>
      </c>
      <c r="C23" s="452">
        <v>34</v>
      </c>
      <c r="D23" s="451">
        <v>1371823.6</v>
      </c>
      <c r="E23" s="452">
        <v>12</v>
      </c>
      <c r="F23" s="453">
        <v>347</v>
      </c>
      <c r="G23" s="435"/>
      <c r="H23" s="435"/>
      <c r="I23" s="440"/>
      <c r="J23" s="450"/>
      <c r="K23" s="187"/>
      <c r="L23" s="187"/>
      <c r="M23" s="188"/>
      <c r="N23" s="187"/>
    </row>
    <row r="24" spans="1:14" ht="12.75">
      <c r="A24" s="433" t="s">
        <v>62</v>
      </c>
      <c r="B24" s="451">
        <v>5073100.47</v>
      </c>
      <c r="C24" s="452">
        <v>80</v>
      </c>
      <c r="D24" s="451">
        <v>807617.08</v>
      </c>
      <c r="E24" s="452">
        <v>23</v>
      </c>
      <c r="F24" s="453">
        <v>665</v>
      </c>
      <c r="G24" s="435"/>
      <c r="H24" s="435"/>
      <c r="I24" s="440"/>
      <c r="J24" s="450"/>
      <c r="K24" s="187"/>
      <c r="L24" s="187"/>
      <c r="M24" s="188"/>
      <c r="N24" s="187"/>
    </row>
    <row r="25" spans="1:14" ht="12.75">
      <c r="A25" s="433" t="s">
        <v>130</v>
      </c>
      <c r="B25" s="451">
        <v>32668893</v>
      </c>
      <c r="C25" s="452">
        <v>271</v>
      </c>
      <c r="D25" s="451">
        <v>2439954.85</v>
      </c>
      <c r="E25" s="452">
        <v>22</v>
      </c>
      <c r="F25" s="453">
        <v>238</v>
      </c>
      <c r="G25" s="435"/>
      <c r="H25" s="435"/>
      <c r="I25" s="440"/>
      <c r="J25" s="450"/>
      <c r="K25" s="187"/>
      <c r="L25" s="187"/>
      <c r="M25" s="188"/>
      <c r="N25" s="187"/>
    </row>
    <row r="26" spans="1:14" ht="12.75">
      <c r="A26" s="433" t="s">
        <v>156</v>
      </c>
      <c r="B26" s="451">
        <v>20604983.51</v>
      </c>
      <c r="C26" s="452">
        <v>396</v>
      </c>
      <c r="D26" s="451">
        <v>12028316.5</v>
      </c>
      <c r="E26" s="452">
        <v>85</v>
      </c>
      <c r="F26" s="453">
        <v>1537</v>
      </c>
      <c r="G26" s="435"/>
      <c r="H26" s="435"/>
      <c r="I26" s="440"/>
      <c r="J26" s="450"/>
      <c r="K26" s="187"/>
      <c r="L26" s="187"/>
      <c r="M26" s="188"/>
      <c r="N26" s="187"/>
    </row>
    <row r="27" spans="1:14" ht="12.75">
      <c r="A27" s="454" t="s">
        <v>131</v>
      </c>
      <c r="B27" s="455">
        <v>1905628.37</v>
      </c>
      <c r="C27" s="456">
        <v>24</v>
      </c>
      <c r="D27" s="455">
        <v>633535.29</v>
      </c>
      <c r="E27" s="456">
        <v>3</v>
      </c>
      <c r="F27" s="457">
        <v>14</v>
      </c>
      <c r="G27" s="435"/>
      <c r="H27" s="435"/>
      <c r="I27" s="440"/>
      <c r="J27" s="450"/>
      <c r="K27" s="187"/>
      <c r="L27" s="187"/>
      <c r="M27" s="188"/>
      <c r="N27" s="187"/>
    </row>
    <row r="28" spans="1:14" ht="12.75">
      <c r="A28" s="458" t="s">
        <v>34</v>
      </c>
      <c r="B28" s="459">
        <v>182700731.4</v>
      </c>
      <c r="C28" s="460">
        <v>2420</v>
      </c>
      <c r="D28" s="460">
        <v>63630076.47</v>
      </c>
      <c r="E28" s="460">
        <v>701</v>
      </c>
      <c r="F28" s="460">
        <v>13058</v>
      </c>
      <c r="G28" s="435"/>
      <c r="H28" s="435"/>
      <c r="I28" s="461"/>
      <c r="J28" s="450"/>
      <c r="K28" s="187"/>
      <c r="L28" s="187"/>
      <c r="M28" s="187"/>
      <c r="N28" s="187"/>
    </row>
    <row r="29" spans="1:14" ht="12.75">
      <c r="A29" s="462" t="s">
        <v>178</v>
      </c>
      <c r="B29" s="462"/>
      <c r="C29" s="462"/>
      <c r="D29" s="462"/>
      <c r="E29" s="462"/>
      <c r="F29" s="442"/>
      <c r="G29" s="435"/>
      <c r="H29" s="435"/>
      <c r="I29" s="463"/>
      <c r="J29" s="464"/>
      <c r="K29" s="189"/>
      <c r="L29" s="189"/>
      <c r="M29" s="190"/>
      <c r="N29" s="189"/>
    </row>
    <row r="30" spans="1:14" ht="12.75">
      <c r="A30" s="441"/>
      <c r="B30" s="442"/>
      <c r="C30" s="439"/>
      <c r="D30" s="439"/>
      <c r="E30" s="439"/>
      <c r="F30" s="439"/>
      <c r="G30" s="435"/>
      <c r="H30" s="435"/>
      <c r="I30" s="465"/>
      <c r="J30" s="437"/>
      <c r="K30" s="184"/>
      <c r="L30" s="184"/>
      <c r="M30" s="184"/>
      <c r="N30" s="184"/>
    </row>
    <row r="31" spans="1:10" ht="15.75">
      <c r="A31" s="466"/>
      <c r="B31" s="467"/>
      <c r="C31" s="468"/>
      <c r="D31" s="468"/>
      <c r="E31" s="468"/>
      <c r="F31" s="468"/>
      <c r="G31" s="435"/>
      <c r="H31" s="435"/>
      <c r="I31" s="435"/>
      <c r="J31" s="435"/>
    </row>
    <row r="32" spans="1:10" ht="12.75">
      <c r="A32" s="469"/>
      <c r="B32" s="468"/>
      <c r="C32" s="468"/>
      <c r="D32" s="468"/>
      <c r="E32" s="468"/>
      <c r="F32" s="468"/>
      <c r="G32" s="435"/>
      <c r="H32" s="435"/>
      <c r="I32" s="435"/>
      <c r="J32" s="435"/>
    </row>
    <row r="33" spans="1:10" ht="12.75">
      <c r="A33" s="470"/>
      <c r="B33" s="471"/>
      <c r="C33" s="434"/>
      <c r="D33" s="434"/>
      <c r="E33" s="434"/>
      <c r="F33" s="434"/>
      <c r="G33" s="435"/>
      <c r="H33" s="435"/>
      <c r="I33" s="435"/>
      <c r="J33" s="435"/>
    </row>
    <row r="34" spans="1:10" ht="12.75">
      <c r="A34" s="471"/>
      <c r="B34" s="471"/>
      <c r="C34" s="434"/>
      <c r="D34" s="434"/>
      <c r="E34" s="434"/>
      <c r="F34" s="434"/>
      <c r="G34" s="435"/>
      <c r="H34" s="435"/>
      <c r="I34" s="435"/>
      <c r="J34" s="435"/>
    </row>
    <row r="35" spans="1:10" ht="12.75">
      <c r="A35" s="471"/>
      <c r="B35" s="471"/>
      <c r="C35" s="434"/>
      <c r="D35" s="434"/>
      <c r="E35" s="434"/>
      <c r="F35" s="434"/>
      <c r="G35" s="435"/>
      <c r="H35" s="435"/>
      <c r="I35" s="435"/>
      <c r="J35" s="435"/>
    </row>
    <row r="36" spans="1:10" ht="12.75">
      <c r="A36" s="471"/>
      <c r="B36" s="471"/>
      <c r="C36" s="434"/>
      <c r="D36" s="434"/>
      <c r="E36" s="434"/>
      <c r="F36" s="434"/>
      <c r="G36" s="435"/>
      <c r="H36" s="435"/>
      <c r="I36" s="435"/>
      <c r="J36" s="435"/>
    </row>
    <row r="37" spans="1:10" ht="12.75">
      <c r="A37" s="471"/>
      <c r="B37" s="471"/>
      <c r="C37" s="434"/>
      <c r="D37" s="434"/>
      <c r="E37" s="434"/>
      <c r="F37" s="434"/>
      <c r="G37" s="435"/>
      <c r="H37" s="435"/>
      <c r="I37" s="435"/>
      <c r="J37" s="435"/>
    </row>
    <row r="38" spans="1:10" ht="12.75">
      <c r="A38" s="471"/>
      <c r="B38" s="471"/>
      <c r="C38" s="434"/>
      <c r="D38" s="434"/>
      <c r="E38" s="434"/>
      <c r="F38" s="434"/>
      <c r="G38" s="435"/>
      <c r="H38" s="435"/>
      <c r="I38" s="435"/>
      <c r="J38" s="435"/>
    </row>
    <row r="39" spans="1:10" ht="12.75">
      <c r="A39" s="471"/>
      <c r="B39" s="471"/>
      <c r="C39" s="434"/>
      <c r="D39" s="434"/>
      <c r="E39" s="434"/>
      <c r="F39" s="434"/>
      <c r="G39" s="435"/>
      <c r="H39" s="435"/>
      <c r="I39" s="435"/>
      <c r="J39" s="435"/>
    </row>
    <row r="40" ht="12.75">
      <c r="A40" s="113"/>
    </row>
    <row r="41" ht="12.75">
      <c r="A41" s="113"/>
    </row>
    <row r="42" ht="12.75">
      <c r="A42" s="113"/>
    </row>
    <row r="43" ht="12.75">
      <c r="A43" s="113"/>
    </row>
    <row r="44" ht="12.75">
      <c r="A44" s="113"/>
    </row>
    <row r="45" ht="12.75">
      <c r="A45" s="113"/>
    </row>
    <row r="46" ht="12.75">
      <c r="A46" s="113"/>
    </row>
    <row r="47" ht="12.75">
      <c r="A47" s="113"/>
    </row>
    <row r="48" ht="12.75">
      <c r="A48" s="113"/>
    </row>
    <row r="49" ht="12.75">
      <c r="A49" s="113"/>
    </row>
    <row r="50" ht="12.75">
      <c r="A50" s="113"/>
    </row>
    <row r="51" ht="12.75">
      <c r="A51" s="113"/>
    </row>
    <row r="52" ht="12.75">
      <c r="A52" s="113"/>
    </row>
    <row r="53" ht="12.75">
      <c r="A53" s="113"/>
    </row>
    <row r="54" ht="12.75">
      <c r="A54" s="113"/>
    </row>
    <row r="55" ht="12.75">
      <c r="A55" s="113"/>
    </row>
    <row r="56" ht="12.75">
      <c r="A56" s="113"/>
    </row>
  </sheetData>
  <sheetProtection/>
  <hyperlinks>
    <hyperlink ref="F1" location="Sommaire!A1" display="Retour au sommaire"/>
  </hyperlinks>
  <printOptions/>
  <pageMargins left="0.787401575" right="0.787401575" top="0.984251969" bottom="0.984251969" header="0.4921259845" footer="0.492125984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F1" sqref="F1"/>
    </sheetView>
  </sheetViews>
  <sheetFormatPr defaultColWidth="11.421875" defaultRowHeight="12.75"/>
  <cols>
    <col min="1" max="16384" width="11.421875" style="26" customWidth="1"/>
  </cols>
  <sheetData>
    <row r="1" spans="1:6" ht="15.75">
      <c r="A1" s="39" t="s">
        <v>11</v>
      </c>
      <c r="F1" s="475" t="s">
        <v>38</v>
      </c>
    </row>
    <row r="2" ht="12.75">
      <c r="A2" s="177" t="s">
        <v>193</v>
      </c>
    </row>
    <row r="16" ht="69.75" customHeight="1"/>
    <row r="21" ht="26.25" customHeight="1"/>
    <row r="22" spans="1:9" ht="67.5" customHeight="1">
      <c r="A22" s="241" t="s">
        <v>192</v>
      </c>
      <c r="B22" s="242"/>
      <c r="C22" s="242"/>
      <c r="D22" s="242"/>
      <c r="E22" s="242"/>
      <c r="F22" s="242"/>
      <c r="G22" s="242"/>
      <c r="H22" s="242"/>
      <c r="I22" s="242"/>
    </row>
    <row r="23" ht="12.75">
      <c r="A23" s="194" t="s">
        <v>136</v>
      </c>
    </row>
    <row r="24" spans="1:5" ht="12.75">
      <c r="A24" s="243"/>
      <c r="B24" s="244"/>
      <c r="C24" s="244"/>
      <c r="D24" s="244"/>
      <c r="E24" s="244"/>
    </row>
    <row r="25" spans="1:5" ht="12.75">
      <c r="A25" s="192"/>
      <c r="B25" s="193"/>
      <c r="C25" s="192"/>
      <c r="D25" s="192"/>
      <c r="E25" s="192"/>
    </row>
    <row r="26" spans="1:5" ht="12.75">
      <c r="A26" s="194"/>
      <c r="B26" s="181"/>
      <c r="C26" s="195"/>
      <c r="D26" s="195"/>
      <c r="E26" s="195"/>
    </row>
  </sheetData>
  <sheetProtection/>
  <mergeCells count="2">
    <mergeCell ref="A22:I22"/>
    <mergeCell ref="A24:E24"/>
  </mergeCells>
  <hyperlinks>
    <hyperlink ref="F1" location="Sommaire!A1" display="Retour au sommaire"/>
  </hyperlinks>
  <printOptions/>
  <pageMargins left="0.787401575" right="0.787401575" top="0.984251969" bottom="0.984251969" header="0.4921259845" footer="0.4921259845"/>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519" t="s">
        <v>236</v>
      </c>
      <c r="C1" s="519"/>
      <c r="D1" s="523"/>
      <c r="E1" s="523"/>
      <c r="F1" s="523"/>
    </row>
    <row r="2" spans="2:6" ht="12.75">
      <c r="B2" s="519" t="s">
        <v>237</v>
      </c>
      <c r="C2" s="519"/>
      <c r="D2" s="523"/>
      <c r="E2" s="523"/>
      <c r="F2" s="523"/>
    </row>
    <row r="3" spans="2:6" ht="12.75">
      <c r="B3" s="520"/>
      <c r="C3" s="520"/>
      <c r="D3" s="524"/>
      <c r="E3" s="524"/>
      <c r="F3" s="524"/>
    </row>
    <row r="4" spans="2:6" ht="63.75">
      <c r="B4" s="520" t="s">
        <v>238</v>
      </c>
      <c r="C4" s="520"/>
      <c r="D4" s="524"/>
      <c r="E4" s="524"/>
      <c r="F4" s="524"/>
    </row>
    <row r="5" spans="2:6" ht="12.75">
      <c r="B5" s="520"/>
      <c r="C5" s="520"/>
      <c r="D5" s="524"/>
      <c r="E5" s="524"/>
      <c r="F5" s="524"/>
    </row>
    <row r="6" spans="2:6" ht="25.5">
      <c r="B6" s="519" t="s">
        <v>239</v>
      </c>
      <c r="C6" s="519"/>
      <c r="D6" s="523"/>
      <c r="E6" s="523" t="s">
        <v>240</v>
      </c>
      <c r="F6" s="523" t="s">
        <v>241</v>
      </c>
    </row>
    <row r="7" spans="2:6" ht="13.5" thickBot="1">
      <c r="B7" s="520"/>
      <c r="C7" s="520"/>
      <c r="D7" s="524"/>
      <c r="E7" s="524"/>
      <c r="F7" s="524"/>
    </row>
    <row r="8" spans="2:6" ht="51.75" thickBot="1">
      <c r="B8" s="521" t="s">
        <v>242</v>
      </c>
      <c r="C8" s="522"/>
      <c r="D8" s="525"/>
      <c r="E8" s="525" t="s">
        <v>244</v>
      </c>
      <c r="F8" s="526" t="s">
        <v>243</v>
      </c>
    </row>
    <row r="9" spans="2:6" ht="13.5" thickBot="1">
      <c r="B9" s="520"/>
      <c r="C9" s="520"/>
      <c r="D9" s="524"/>
      <c r="E9" s="524"/>
      <c r="F9" s="524"/>
    </row>
    <row r="10" spans="2:6" ht="39" thickBot="1">
      <c r="B10" s="521" t="s">
        <v>245</v>
      </c>
      <c r="C10" s="522"/>
      <c r="D10" s="525"/>
      <c r="E10" s="525">
        <v>18</v>
      </c>
      <c r="F10" s="526" t="s">
        <v>243</v>
      </c>
    </row>
    <row r="11" spans="2:6" ht="12.75">
      <c r="B11" s="520"/>
      <c r="C11" s="520"/>
      <c r="D11" s="524"/>
      <c r="E11" s="524"/>
      <c r="F11" s="524"/>
    </row>
    <row r="12" spans="2:6" ht="12.75">
      <c r="B12" s="520"/>
      <c r="C12" s="520"/>
      <c r="D12" s="524"/>
      <c r="E12" s="524"/>
      <c r="F12" s="52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A20" sqref="A20"/>
    </sheetView>
  </sheetViews>
  <sheetFormatPr defaultColWidth="11.421875" defaultRowHeight="12.75"/>
  <cols>
    <col min="1" max="1" width="62.8515625" style="62" customWidth="1"/>
    <col min="2" max="5" width="10.8515625" style="62" customWidth="1"/>
    <col min="6" max="6" width="10.8515625" style="133" customWidth="1"/>
    <col min="7" max="7" width="8.421875" style="133" customWidth="1"/>
    <col min="8" max="8" width="10.140625" style="62" customWidth="1"/>
    <col min="9" max="16384" width="11.421875" style="62" customWidth="1"/>
  </cols>
  <sheetData>
    <row r="1" spans="1:3" ht="15.75">
      <c r="A1" s="66" t="s">
        <v>100</v>
      </c>
      <c r="C1" s="38" t="s">
        <v>38</v>
      </c>
    </row>
    <row r="2" spans="1:7" ht="12.75">
      <c r="A2" s="269" t="s">
        <v>101</v>
      </c>
      <c r="B2" s="269"/>
      <c r="C2" s="269"/>
      <c r="D2" s="269"/>
      <c r="E2" s="269"/>
      <c r="F2" s="269"/>
      <c r="G2" s="269"/>
    </row>
    <row r="3" spans="1:7" ht="12.75">
      <c r="A3" s="63"/>
      <c r="B3" s="63"/>
      <c r="C3" s="63"/>
      <c r="D3" s="63"/>
      <c r="E3" s="63"/>
      <c r="F3" s="69"/>
      <c r="G3" s="69"/>
    </row>
    <row r="4" spans="1:7" ht="27" customHeight="1">
      <c r="A4" s="247"/>
      <c r="B4" s="517">
        <v>2010</v>
      </c>
      <c r="C4" s="517">
        <v>2011</v>
      </c>
      <c r="D4" s="517">
        <v>2012</v>
      </c>
      <c r="E4" s="517">
        <v>2013</v>
      </c>
      <c r="F4" s="518">
        <v>2014</v>
      </c>
      <c r="G4" s="248"/>
    </row>
    <row r="5" spans="1:8" ht="15" customHeight="1">
      <c r="A5" s="249" t="s">
        <v>220</v>
      </c>
      <c r="B5" s="250">
        <v>140.38425824607322</v>
      </c>
      <c r="C5" s="250">
        <v>150.57412844141697</v>
      </c>
      <c r="D5" s="250">
        <v>153.72661599430887</v>
      </c>
      <c r="E5" s="250">
        <v>155.37046681696387</v>
      </c>
      <c r="F5" s="251">
        <v>158.29018157524226</v>
      </c>
      <c r="G5" s="252"/>
      <c r="H5" s="147"/>
    </row>
    <row r="6" spans="1:7" ht="15" customHeight="1">
      <c r="A6" s="253" t="s">
        <v>221</v>
      </c>
      <c r="B6" s="254">
        <v>96.94739932827883</v>
      </c>
      <c r="C6" s="254">
        <v>103.01080873281184</v>
      </c>
      <c r="D6" s="254">
        <v>103.73811597350806</v>
      </c>
      <c r="E6" s="254">
        <v>105.31231487991445</v>
      </c>
      <c r="F6" s="255">
        <v>106.37061550678308</v>
      </c>
      <c r="G6" s="256"/>
    </row>
    <row r="7" spans="1:7" ht="15" customHeight="1">
      <c r="A7" s="253" t="s">
        <v>222</v>
      </c>
      <c r="B7" s="254">
        <v>43.436858917794396</v>
      </c>
      <c r="C7" s="254">
        <v>47.56331970860514</v>
      </c>
      <c r="D7" s="254">
        <v>49.98850002080083</v>
      </c>
      <c r="E7" s="254">
        <v>50.0581519370494</v>
      </c>
      <c r="F7" s="255">
        <v>51.91956606845918</v>
      </c>
      <c r="G7" s="256"/>
    </row>
    <row r="8" spans="1:7" ht="15" customHeight="1">
      <c r="A8" s="257" t="s">
        <v>223</v>
      </c>
      <c r="B8" s="258">
        <v>7.024551571498</v>
      </c>
      <c r="C8" s="258">
        <v>7.311965151063038</v>
      </c>
      <c r="D8" s="258">
        <v>7.366164157683796</v>
      </c>
      <c r="E8" s="258">
        <v>7.3406895992782575</v>
      </c>
      <c r="F8" s="259">
        <v>7.422929297499834</v>
      </c>
      <c r="G8" s="260"/>
    </row>
    <row r="9" spans="1:7" ht="15" customHeight="1">
      <c r="A9" s="253" t="s">
        <v>221</v>
      </c>
      <c r="B9" s="261">
        <v>4.851056769558807</v>
      </c>
      <c r="C9" s="261">
        <v>5.002263346522958</v>
      </c>
      <c r="D9" s="261">
        <v>4.97085027681862</v>
      </c>
      <c r="E9" s="261">
        <v>4.975623941618351</v>
      </c>
      <c r="F9" s="262">
        <v>4.988190362666731</v>
      </c>
      <c r="G9" s="263"/>
    </row>
    <row r="10" spans="1:7" ht="15" customHeight="1">
      <c r="A10" s="253" t="s">
        <v>222</v>
      </c>
      <c r="B10" s="261">
        <v>2.164775842764743</v>
      </c>
      <c r="C10" s="261">
        <v>2.30970180454008</v>
      </c>
      <c r="D10" s="261">
        <v>2.395313880865177</v>
      </c>
      <c r="E10" s="261">
        <v>2.3650656576599065</v>
      </c>
      <c r="F10" s="262">
        <v>2.434738934833104</v>
      </c>
      <c r="G10" s="263"/>
    </row>
    <row r="11" spans="1:7" ht="15" customHeight="1">
      <c r="A11" s="257" t="s">
        <v>224</v>
      </c>
      <c r="B11" s="258">
        <v>0.8455488176441782</v>
      </c>
      <c r="C11" s="258">
        <v>7.25855613916652</v>
      </c>
      <c r="D11" s="258">
        <v>2.0936448947260202</v>
      </c>
      <c r="E11" s="258">
        <v>1.069333902930528</v>
      </c>
      <c r="F11" s="259">
        <v>1.879195459789662</v>
      </c>
      <c r="G11" s="264"/>
    </row>
    <row r="12" spans="1:7" ht="15" customHeight="1">
      <c r="A12" s="253" t="s">
        <v>221</v>
      </c>
      <c r="B12" s="261">
        <v>0.5302028448150985</v>
      </c>
      <c r="C12" s="261">
        <v>6.254329096545814</v>
      </c>
      <c r="D12" s="261">
        <v>0.7060494424256978</v>
      </c>
      <c r="E12" s="261">
        <v>1.5174739695565733</v>
      </c>
      <c r="F12" s="262">
        <v>1.0049163082925185</v>
      </c>
      <c r="G12" s="264"/>
    </row>
    <row r="13" spans="1:7" ht="15" customHeight="1">
      <c r="A13" s="253" t="s">
        <v>222</v>
      </c>
      <c r="B13" s="261">
        <v>1.5565600527548364</v>
      </c>
      <c r="C13" s="261">
        <v>9.499906055868824</v>
      </c>
      <c r="D13" s="261">
        <v>5.098845764032998</v>
      </c>
      <c r="E13" s="261">
        <v>0.1393358796915115</v>
      </c>
      <c r="F13" s="262">
        <v>3.718503499191502</v>
      </c>
      <c r="G13" s="264"/>
    </row>
    <row r="14" spans="1:7" ht="15" customHeight="1">
      <c r="A14" s="257" t="s">
        <v>225</v>
      </c>
      <c r="B14" s="258">
        <v>0.8455488176441782</v>
      </c>
      <c r="C14" s="258">
        <v>7.25855613916652</v>
      </c>
      <c r="D14" s="258">
        <v>2.0936448947260202</v>
      </c>
      <c r="E14" s="258">
        <v>1.069333902930528</v>
      </c>
      <c r="F14" s="259">
        <v>1.879195459789662</v>
      </c>
      <c r="G14" s="264"/>
    </row>
    <row r="15" spans="1:7" ht="15" customHeight="1">
      <c r="A15" s="253" t="s">
        <v>221</v>
      </c>
      <c r="B15" s="261">
        <v>0.6253243226508517</v>
      </c>
      <c r="C15" s="261">
        <v>4.319151933619743</v>
      </c>
      <c r="D15" s="261">
        <v>0.4830227132805151</v>
      </c>
      <c r="E15" s="261">
        <v>1.0240249524940255</v>
      </c>
      <c r="F15" s="262">
        <v>0.6811465837425675</v>
      </c>
      <c r="G15" s="265"/>
    </row>
    <row r="16" spans="1:7" ht="15" customHeight="1">
      <c r="A16" s="266" t="s">
        <v>222</v>
      </c>
      <c r="B16" s="267">
        <v>0.4787053627081195</v>
      </c>
      <c r="C16" s="267">
        <v>2.9394042055467926</v>
      </c>
      <c r="D16" s="267">
        <v>1.610622181445491</v>
      </c>
      <c r="E16" s="267">
        <v>0.04530895043650271</v>
      </c>
      <c r="F16" s="268">
        <v>1.1980488760471082</v>
      </c>
      <c r="G16" s="265"/>
    </row>
    <row r="17" spans="1:7" s="198" customFormat="1" ht="66.75" customHeight="1">
      <c r="A17" s="236" t="s">
        <v>181</v>
      </c>
      <c r="B17" s="236"/>
      <c r="C17" s="236"/>
      <c r="D17" s="236"/>
      <c r="E17" s="236"/>
      <c r="F17" s="236"/>
      <c r="G17" s="234"/>
    </row>
    <row r="18" spans="2:7" s="198" customFormat="1" ht="13.5" customHeight="1">
      <c r="B18" s="199"/>
      <c r="C18" s="199"/>
      <c r="D18" s="199"/>
      <c r="E18" s="199"/>
      <c r="F18" s="200"/>
      <c r="G18" s="200"/>
    </row>
    <row r="19" spans="1:7" s="198" customFormat="1" ht="27.75" customHeight="1">
      <c r="A19" s="201" t="s">
        <v>202</v>
      </c>
      <c r="B19" s="199"/>
      <c r="C19" s="199"/>
      <c r="D19" s="199"/>
      <c r="E19" s="199"/>
      <c r="F19" s="200"/>
      <c r="G19" s="200"/>
    </row>
    <row r="20" spans="1:7" ht="12.75">
      <c r="A20" s="63"/>
      <c r="B20" s="64"/>
      <c r="C20" s="64"/>
      <c r="D20" s="64"/>
      <c r="E20" s="64"/>
      <c r="F20" s="134"/>
      <c r="G20" s="134"/>
    </row>
    <row r="21" ht="12.75">
      <c r="E21" s="149"/>
    </row>
    <row r="22" ht="12.75">
      <c r="E22" s="148"/>
    </row>
  </sheetData>
  <sheetProtection/>
  <mergeCells count="2">
    <mergeCell ref="A2:G2"/>
    <mergeCell ref="A17:F17"/>
  </mergeCells>
  <hyperlinks>
    <hyperlink ref="C1" location="Sommaire!A1" display="Retour au sommaire"/>
  </hyperlinks>
  <printOptions/>
  <pageMargins left="0.787401575" right="0.787401575" top="0.984251969" bottom="0.984251969" header="0.4921259845" footer="0.4921259845"/>
  <pageSetup horizontalDpi="600" verticalDpi="600" orientation="landscape" paperSize="9" r:id="rId1"/>
  <headerFooter alignWithMargins="0">
    <oddFooter>&amp;C&amp;F / &amp;A&amp;R&amp;D</oddFooter>
  </headerFooter>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A27" sqref="A27"/>
    </sheetView>
  </sheetViews>
  <sheetFormatPr defaultColWidth="11.421875" defaultRowHeight="12.75"/>
  <cols>
    <col min="1" max="1" width="45.140625" style="0" customWidth="1"/>
    <col min="2" max="6" width="11.00390625" style="0" customWidth="1"/>
    <col min="7" max="7" width="8.57421875" style="0" customWidth="1"/>
    <col min="8" max="10" width="6.7109375" style="0" customWidth="1"/>
    <col min="11" max="11" width="8.8515625" style="0" customWidth="1"/>
  </cols>
  <sheetData>
    <row r="1" spans="1:7" ht="15.75">
      <c r="A1" s="66" t="s">
        <v>100</v>
      </c>
      <c r="B1" s="62"/>
      <c r="C1" s="62"/>
      <c r="D1" s="318" t="s">
        <v>38</v>
      </c>
      <c r="E1" s="62"/>
      <c r="F1" s="62"/>
      <c r="G1" s="62"/>
    </row>
    <row r="2" spans="1:7" ht="12.75">
      <c r="A2" s="65" t="s">
        <v>146</v>
      </c>
      <c r="B2" s="65"/>
      <c r="C2" s="65"/>
      <c r="D2" s="65"/>
      <c r="E2" s="65"/>
      <c r="F2" s="65"/>
      <c r="G2" s="65"/>
    </row>
    <row r="4" spans="1:7" ht="12.75">
      <c r="A4" s="170"/>
      <c r="B4" s="170"/>
      <c r="C4" s="170"/>
      <c r="D4" s="170"/>
      <c r="E4" s="270" t="s">
        <v>103</v>
      </c>
      <c r="F4" s="270"/>
      <c r="G4" s="270"/>
    </row>
    <row r="5" spans="1:7" ht="17.25" customHeight="1">
      <c r="A5" s="323"/>
      <c r="B5" s="271">
        <v>2010</v>
      </c>
      <c r="C5" s="271">
        <v>2011</v>
      </c>
      <c r="D5" s="271">
        <v>2012</v>
      </c>
      <c r="E5" s="272">
        <v>2013</v>
      </c>
      <c r="F5" s="272">
        <v>2014</v>
      </c>
      <c r="G5" s="248"/>
    </row>
    <row r="6" spans="1:7" ht="14.25" customHeight="1">
      <c r="A6" s="222" t="s">
        <v>104</v>
      </c>
      <c r="B6" s="284">
        <v>21.31733016324405</v>
      </c>
      <c r="C6" s="284">
        <v>23.157892807202018</v>
      </c>
      <c r="D6" s="284">
        <v>23.88302722636373</v>
      </c>
      <c r="E6" s="284">
        <v>24.555486428254106</v>
      </c>
      <c r="F6" s="284">
        <v>25.196042361705455</v>
      </c>
      <c r="G6" s="273"/>
    </row>
    <row r="7" spans="1:7" ht="14.25" customHeight="1">
      <c r="A7" s="223" t="s">
        <v>105</v>
      </c>
      <c r="B7" s="284">
        <v>17.12203214207048</v>
      </c>
      <c r="C7" s="284">
        <v>18.149700099506294</v>
      </c>
      <c r="D7" s="284">
        <v>18.577815016534366</v>
      </c>
      <c r="E7" s="284">
        <v>19.072634756316898</v>
      </c>
      <c r="F7" s="284">
        <v>19.64393677589178</v>
      </c>
      <c r="G7" s="273"/>
    </row>
    <row r="8" spans="1:7" ht="14.25" customHeight="1">
      <c r="A8" s="223" t="s">
        <v>106</v>
      </c>
      <c r="B8" s="284">
        <v>10.559470861875226</v>
      </c>
      <c r="C8" s="284">
        <v>11.128828548915926</v>
      </c>
      <c r="D8" s="284">
        <v>11.345931068708461</v>
      </c>
      <c r="E8" s="284">
        <v>11.672973545214948</v>
      </c>
      <c r="F8" s="284">
        <v>11.662029712736226</v>
      </c>
      <c r="G8" s="273"/>
    </row>
    <row r="9" spans="1:7" ht="14.25" customHeight="1">
      <c r="A9" s="223" t="s">
        <v>107</v>
      </c>
      <c r="B9" s="284">
        <v>25.066393356927996</v>
      </c>
      <c r="C9" s="284">
        <v>26.81008</v>
      </c>
      <c r="D9" s="284">
        <v>27.31304499928336</v>
      </c>
      <c r="E9" s="284">
        <v>27.35635240779281</v>
      </c>
      <c r="F9" s="284">
        <v>27.294098537403165</v>
      </c>
      <c r="G9" s="273"/>
    </row>
    <row r="10" spans="1:7" ht="14.25" customHeight="1">
      <c r="A10" s="223" t="s">
        <v>108</v>
      </c>
      <c r="B10" s="284">
        <v>15.182573492046155</v>
      </c>
      <c r="C10" s="284">
        <v>16.94459142206843</v>
      </c>
      <c r="D10" s="284">
        <v>17.282550809448367</v>
      </c>
      <c r="E10" s="284">
        <v>16.766267009520064</v>
      </c>
      <c r="F10" s="284">
        <v>16.70693281241892</v>
      </c>
      <c r="G10" s="273"/>
    </row>
    <row r="11" spans="1:7" ht="14.25" customHeight="1">
      <c r="A11" s="223" t="s">
        <v>109</v>
      </c>
      <c r="B11" s="284">
        <v>7.726999999999999</v>
      </c>
      <c r="C11" s="284">
        <v>7.869000000000001</v>
      </c>
      <c r="D11" s="284">
        <v>7.26</v>
      </c>
      <c r="E11" s="284">
        <v>7.276</v>
      </c>
      <c r="F11" s="284">
        <v>7.434000000000001</v>
      </c>
      <c r="G11" s="273"/>
    </row>
    <row r="12" spans="1:7" ht="14.25" customHeight="1">
      <c r="A12" s="223" t="s">
        <v>110</v>
      </c>
      <c r="B12" s="284">
        <v>8.268004700915325</v>
      </c>
      <c r="C12" s="284">
        <v>8.364318042962738</v>
      </c>
      <c r="D12" s="284">
        <v>8.477842083443056</v>
      </c>
      <c r="E12" s="284">
        <v>8.466985243477255</v>
      </c>
      <c r="F12" s="284">
        <v>8.737015379366238</v>
      </c>
      <c r="G12" s="273"/>
    </row>
    <row r="13" spans="1:7" ht="14.25" customHeight="1">
      <c r="A13" s="223" t="s">
        <v>111</v>
      </c>
      <c r="B13" s="284">
        <v>20.072860310117576</v>
      </c>
      <c r="C13" s="284">
        <v>22.73817943976529</v>
      </c>
      <c r="D13" s="284">
        <v>23.621900593570288</v>
      </c>
      <c r="E13" s="284">
        <v>23.743018088819923</v>
      </c>
      <c r="F13" s="284">
        <v>24.71852785186495</v>
      </c>
      <c r="G13" s="273"/>
    </row>
    <row r="14" spans="1:7" ht="14.25" customHeight="1">
      <c r="A14" s="224" t="s">
        <v>112</v>
      </c>
      <c r="B14" s="287">
        <v>125.31566502719681</v>
      </c>
      <c r="C14" s="287">
        <v>135.1625903604207</v>
      </c>
      <c r="D14" s="287">
        <v>137.76211179735162</v>
      </c>
      <c r="E14" s="287">
        <v>138.909717479396</v>
      </c>
      <c r="F14" s="287">
        <v>141.39258343138675</v>
      </c>
      <c r="G14" s="274"/>
    </row>
    <row r="15" spans="1:7" ht="14.25" customHeight="1">
      <c r="A15" s="223" t="s">
        <v>113</v>
      </c>
      <c r="B15" s="284">
        <v>15.068593218876433</v>
      </c>
      <c r="C15" s="284">
        <v>15.411538080996284</v>
      </c>
      <c r="D15" s="284">
        <v>15.964504196957284</v>
      </c>
      <c r="E15" s="284">
        <v>16.46074933756787</v>
      </c>
      <c r="F15" s="284">
        <v>16.89759814385551</v>
      </c>
      <c r="G15" s="273"/>
    </row>
    <row r="16" spans="1:7" ht="14.25" customHeight="1">
      <c r="A16" s="225" t="s">
        <v>114</v>
      </c>
      <c r="B16" s="290">
        <v>140.38425824607324</v>
      </c>
      <c r="C16" s="290">
        <v>150.57412844141697</v>
      </c>
      <c r="D16" s="290">
        <v>153.7266159943089</v>
      </c>
      <c r="E16" s="290">
        <v>155.37046681696387</v>
      </c>
      <c r="F16" s="290">
        <v>158.29018157524226</v>
      </c>
      <c r="G16" s="274"/>
    </row>
    <row r="17" spans="1:7" ht="12.75">
      <c r="A17" s="170"/>
      <c r="B17" s="275"/>
      <c r="C17" s="275"/>
      <c r="D17" s="275"/>
      <c r="E17" s="275"/>
      <c r="F17" s="275"/>
      <c r="G17" s="275"/>
    </row>
    <row r="18" spans="1:7" ht="12.75">
      <c r="A18" s="201" t="s">
        <v>203</v>
      </c>
      <c r="B18" s="170"/>
      <c r="C18" s="170"/>
      <c r="D18" s="170"/>
      <c r="E18" s="170"/>
      <c r="F18" s="170"/>
      <c r="G18" s="170"/>
    </row>
    <row r="19" spans="1:7" ht="12.75">
      <c r="A19" s="170"/>
      <c r="B19" s="170"/>
      <c r="C19" s="170"/>
      <c r="D19" s="170"/>
      <c r="E19" s="276"/>
      <c r="F19" s="170"/>
      <c r="G19" s="170"/>
    </row>
    <row r="20" spans="1:7" ht="12.75">
      <c r="A20" s="170"/>
      <c r="B20" s="170"/>
      <c r="C20" s="170"/>
      <c r="D20" s="170"/>
      <c r="E20" s="276"/>
      <c r="F20" s="170"/>
      <c r="G20" s="170"/>
    </row>
    <row r="21" spans="1:7" ht="12.75">
      <c r="A21" s="170"/>
      <c r="B21" s="170"/>
      <c r="C21" s="170"/>
      <c r="D21" s="170"/>
      <c r="E21" s="170"/>
      <c r="F21" s="170"/>
      <c r="G21" s="170"/>
    </row>
    <row r="22" spans="1:7" ht="12.75">
      <c r="A22" s="170"/>
      <c r="B22" s="170"/>
      <c r="C22" s="170"/>
      <c r="D22" s="170"/>
      <c r="E22" s="277"/>
      <c r="F22" s="170"/>
      <c r="G22" s="170"/>
    </row>
    <row r="23" spans="1:7" ht="12.75">
      <c r="A23" s="170"/>
      <c r="B23" s="170"/>
      <c r="C23" s="170"/>
      <c r="D23" s="170"/>
      <c r="E23" s="170"/>
      <c r="F23" s="170"/>
      <c r="G23" s="170"/>
    </row>
    <row r="24" spans="1:7" ht="12.75">
      <c r="A24" s="170"/>
      <c r="B24" s="170"/>
      <c r="C24" s="170"/>
      <c r="D24" s="170"/>
      <c r="E24" s="170"/>
      <c r="F24" s="170"/>
      <c r="G24" s="170"/>
    </row>
  </sheetData>
  <sheetProtection/>
  <hyperlinks>
    <hyperlink ref="D1" location="Sommaire!A1" display="Retour au sommaire"/>
  </hyperlinks>
  <printOptions/>
  <pageMargins left="0.787401575" right="0.787401575" top="0.984251969" bottom="0.984251969" header="0.4921259845" footer="0.4921259845"/>
  <pageSetup horizontalDpi="600" verticalDpi="600" orientation="landscape" paperSize="9" r:id="rId1"/>
  <headerFooter alignWithMargins="0">
    <oddFooter>&amp;C&amp;F / &amp;A&amp;R&amp;D</oddFooter>
  </headerFooter>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A1">
      <selection activeCell="B24" sqref="B24"/>
    </sheetView>
  </sheetViews>
  <sheetFormatPr defaultColWidth="11.421875" defaultRowHeight="12.75"/>
  <cols>
    <col min="1" max="1" width="47.8515625" style="0" customWidth="1"/>
    <col min="2" max="4" width="14.421875" style="0" customWidth="1"/>
    <col min="5" max="5" width="16.140625" style="0" customWidth="1"/>
    <col min="6" max="8" width="9.00390625" style="57" customWidth="1"/>
    <col min="9" max="9" width="14.140625" style="57" bestFit="1" customWidth="1"/>
    <col min="10" max="15" width="11.421875" style="57" customWidth="1"/>
  </cols>
  <sheetData>
    <row r="1" spans="1:13" ht="15.75">
      <c r="A1" s="66" t="s">
        <v>100</v>
      </c>
      <c r="B1" s="62"/>
      <c r="C1" s="62"/>
      <c r="D1" s="38" t="s">
        <v>38</v>
      </c>
      <c r="I1" s="153"/>
      <c r="J1" s="154"/>
      <c r="K1" s="155"/>
      <c r="L1" s="154"/>
      <c r="M1" s="154"/>
    </row>
    <row r="2" spans="1:13" ht="12.75">
      <c r="A2" s="65" t="s">
        <v>147</v>
      </c>
      <c r="B2" s="65"/>
      <c r="C2" s="65"/>
      <c r="D2" s="65"/>
      <c r="E2" s="65"/>
      <c r="I2" s="156"/>
      <c r="J2" s="157"/>
      <c r="K2" s="157"/>
      <c r="L2" s="157"/>
      <c r="M2" s="157"/>
    </row>
    <row r="4" spans="1:13" ht="12.75">
      <c r="A4" s="170"/>
      <c r="B4" s="170"/>
      <c r="C4" s="170"/>
      <c r="D4" s="270" t="s">
        <v>116</v>
      </c>
      <c r="E4" s="170"/>
      <c r="J4" s="158"/>
      <c r="K4" s="158"/>
      <c r="L4" s="158"/>
      <c r="M4" s="159"/>
    </row>
    <row r="5" spans="1:13" ht="60" customHeight="1">
      <c r="A5" s="516"/>
      <c r="B5" s="226" t="s">
        <v>233</v>
      </c>
      <c r="C5" s="227" t="s">
        <v>234</v>
      </c>
      <c r="D5" s="228" t="s">
        <v>235</v>
      </c>
      <c r="E5" s="226" t="s">
        <v>182</v>
      </c>
      <c r="F5" s="151"/>
      <c r="G5" s="151"/>
      <c r="H5" s="151"/>
      <c r="I5" s="146"/>
      <c r="J5" s="151"/>
      <c r="K5" s="160"/>
      <c r="L5" s="151"/>
      <c r="M5" s="151"/>
    </row>
    <row r="6" spans="1:13" ht="12.75">
      <c r="A6" s="222" t="s">
        <v>104</v>
      </c>
      <c r="B6" s="278">
        <v>0.7271758649515476</v>
      </c>
      <c r="C6" s="279">
        <v>0.9559137277249476</v>
      </c>
      <c r="D6" s="279">
        <v>0.46019718332405546</v>
      </c>
      <c r="E6" s="280">
        <v>0.07325247599301508</v>
      </c>
      <c r="F6" s="152"/>
      <c r="G6" s="152"/>
      <c r="H6" s="152"/>
      <c r="I6" s="161"/>
      <c r="J6" s="162"/>
      <c r="K6" s="162"/>
      <c r="L6" s="162"/>
      <c r="M6" s="163"/>
    </row>
    <row r="7" spans="1:13" ht="12.75">
      <c r="A7" s="223" t="s">
        <v>105</v>
      </c>
      <c r="B7" s="281">
        <v>-0.49603963444174326</v>
      </c>
      <c r="C7" s="282">
        <v>0.48374297716939907</v>
      </c>
      <c r="D7" s="282">
        <v>-0.001589756460802505</v>
      </c>
      <c r="E7" s="283">
        <v>-0.00019729003463316732</v>
      </c>
      <c r="F7" s="152"/>
      <c r="G7" s="152"/>
      <c r="H7" s="152"/>
      <c r="I7" s="161"/>
      <c r="J7" s="162"/>
      <c r="K7" s="162"/>
      <c r="L7" s="162"/>
      <c r="M7" s="163"/>
    </row>
    <row r="8" spans="1:13" ht="12.75">
      <c r="A8" s="223" t="s">
        <v>106</v>
      </c>
      <c r="B8" s="281">
        <v>-0.912844083739742</v>
      </c>
      <c r="C8" s="282">
        <v>1.721001047145677</v>
      </c>
      <c r="D8" s="282">
        <v>0.7478973867392256</v>
      </c>
      <c r="E8" s="283">
        <v>0.055101342732901445</v>
      </c>
      <c r="F8" s="152"/>
      <c r="G8" s="152"/>
      <c r="H8" s="152"/>
      <c r="I8" s="161"/>
      <c r="J8" s="162"/>
      <c r="K8" s="162"/>
      <c r="L8" s="162"/>
      <c r="M8" s="163"/>
    </row>
    <row r="9" spans="1:13" ht="12.75">
      <c r="A9" s="223" t="s">
        <v>107</v>
      </c>
      <c r="B9" s="281">
        <v>-0.6273698458445267</v>
      </c>
      <c r="C9" s="282">
        <v>-0.24629140982303</v>
      </c>
      <c r="D9" s="282">
        <v>-0.7429800641830298</v>
      </c>
      <c r="E9" s="283">
        <v>-0.1281126275889592</v>
      </c>
      <c r="F9" s="152"/>
      <c r="G9" s="152"/>
      <c r="H9" s="152"/>
      <c r="I9" s="161"/>
      <c r="J9" s="162"/>
      <c r="K9" s="162"/>
      <c r="L9" s="162"/>
      <c r="M9" s="163"/>
    </row>
    <row r="10" spans="1:13" ht="12.75">
      <c r="A10" s="223" t="s">
        <v>108</v>
      </c>
      <c r="B10" s="284">
        <v>-2.199949541632762</v>
      </c>
      <c r="C10" s="285">
        <v>-1.5629753478275177</v>
      </c>
      <c r="D10" s="285">
        <v>0.515014961734849</v>
      </c>
      <c r="E10" s="286">
        <v>0.05435789053665727</v>
      </c>
      <c r="F10" s="152"/>
      <c r="G10" s="152"/>
      <c r="H10" s="152"/>
      <c r="I10" s="161"/>
      <c r="J10" s="164"/>
      <c r="K10" s="164"/>
      <c r="L10" s="164"/>
      <c r="M10" s="165"/>
    </row>
    <row r="11" spans="1:13" ht="12.75">
      <c r="A11" s="223" t="s">
        <v>109</v>
      </c>
      <c r="B11" s="281">
        <v>-9.264201296225707</v>
      </c>
      <c r="C11" s="282">
        <v>-1.2534435261707841</v>
      </c>
      <c r="D11" s="282">
        <v>2.1165475536008813</v>
      </c>
      <c r="E11" s="283">
        <v>0.0994023404161028</v>
      </c>
      <c r="F11" s="152"/>
      <c r="G11" s="152"/>
      <c r="H11" s="152"/>
      <c r="I11" s="161"/>
      <c r="J11" s="162"/>
      <c r="K11" s="162"/>
      <c r="L11" s="162"/>
      <c r="M11" s="163"/>
    </row>
    <row r="12" spans="1:13" ht="12.75">
      <c r="A12" s="223" t="s">
        <v>110</v>
      </c>
      <c r="B12" s="284">
        <v>-2.0770504251932067</v>
      </c>
      <c r="C12" s="285">
        <v>-1.9894770181643082</v>
      </c>
      <c r="D12" s="285">
        <v>1.0394437111632442</v>
      </c>
      <c r="E12" s="286">
        <v>0.05737333547818241</v>
      </c>
      <c r="F12" s="152"/>
      <c r="G12" s="152"/>
      <c r="H12" s="152"/>
      <c r="I12" s="161"/>
      <c r="J12" s="164"/>
      <c r="K12" s="164"/>
      <c r="L12" s="164"/>
      <c r="M12" s="165"/>
    </row>
    <row r="13" spans="1:13" ht="12.75">
      <c r="A13" s="223" t="s">
        <v>111</v>
      </c>
      <c r="B13" s="284">
        <v>1.9059637591076068</v>
      </c>
      <c r="C13" s="285">
        <v>-1.6912361591806615</v>
      </c>
      <c r="D13" s="285">
        <v>1.0340481389987275</v>
      </c>
      <c r="E13" s="286">
        <v>0.16147652033527618</v>
      </c>
      <c r="F13" s="152"/>
      <c r="G13" s="152"/>
      <c r="H13" s="152"/>
      <c r="I13" s="161"/>
      <c r="J13" s="164"/>
      <c r="K13" s="164"/>
      <c r="L13" s="164"/>
      <c r="M13" s="165"/>
    </row>
    <row r="14" spans="1:13" ht="12.75">
      <c r="A14" s="224" t="s">
        <v>117</v>
      </c>
      <c r="B14" s="287">
        <v>-0.7646645508228858</v>
      </c>
      <c r="C14" s="288">
        <v>-0.3506950687101664</v>
      </c>
      <c r="D14" s="288">
        <v>0.41078669237739973</v>
      </c>
      <c r="E14" s="289">
        <v>0.3669348982764663</v>
      </c>
      <c r="F14" s="152"/>
      <c r="G14" s="152"/>
      <c r="H14" s="152"/>
      <c r="I14" s="166"/>
      <c r="J14" s="167"/>
      <c r="K14" s="167"/>
      <c r="L14" s="167"/>
      <c r="M14" s="168"/>
    </row>
    <row r="15" spans="1:13" ht="12.75">
      <c r="A15" s="223" t="s">
        <v>118</v>
      </c>
      <c r="B15" s="284">
        <v>1.2430878951411728</v>
      </c>
      <c r="C15" s="285">
        <v>1.124693341293593</v>
      </c>
      <c r="D15" s="285">
        <v>1.0045761798564001</v>
      </c>
      <c r="E15" s="286">
        <v>0.10723927677114985</v>
      </c>
      <c r="F15" s="152"/>
      <c r="G15" s="152"/>
      <c r="H15" s="152"/>
      <c r="I15" s="161"/>
      <c r="J15" s="164"/>
      <c r="K15" s="164"/>
      <c r="L15" s="164"/>
      <c r="M15" s="165"/>
    </row>
    <row r="16" spans="1:13" ht="12.75">
      <c r="A16" s="225" t="s">
        <v>119</v>
      </c>
      <c r="B16" s="290">
        <v>-0.5591674073329926</v>
      </c>
      <c r="C16" s="291">
        <v>-0.19747602910990736</v>
      </c>
      <c r="D16" s="291">
        <v>0.4736958160539615</v>
      </c>
      <c r="E16" s="292">
        <v>0.4736958160539615</v>
      </c>
      <c r="F16" s="152"/>
      <c r="G16" s="152"/>
      <c r="H16" s="152"/>
      <c r="I16" s="166"/>
      <c r="J16" s="167"/>
      <c r="K16" s="167"/>
      <c r="L16" s="167"/>
      <c r="M16" s="168"/>
    </row>
    <row r="17" spans="1:5" ht="12.75">
      <c r="A17" s="170"/>
      <c r="B17" s="170"/>
      <c r="C17" s="170"/>
      <c r="D17" s="170"/>
      <c r="E17" s="170"/>
    </row>
    <row r="18" spans="1:9" ht="12.75">
      <c r="A18" s="201" t="s">
        <v>203</v>
      </c>
      <c r="B18" s="170"/>
      <c r="C18" s="170"/>
      <c r="D18" s="170"/>
      <c r="E18" s="170"/>
      <c r="I18" s="70"/>
    </row>
    <row r="19" spans="1:5" ht="12.75">
      <c r="A19" s="170"/>
      <c r="B19" s="170"/>
      <c r="C19" s="170"/>
      <c r="D19" s="170"/>
      <c r="E19" s="170"/>
    </row>
    <row r="20" spans="1:8" ht="15">
      <c r="A20" s="170"/>
      <c r="B20" s="170"/>
      <c r="C20" s="170"/>
      <c r="D20" s="170"/>
      <c r="E20" s="170"/>
      <c r="H20" s="169"/>
    </row>
    <row r="21" spans="1:8" ht="15">
      <c r="A21" s="57"/>
      <c r="B21" s="57"/>
      <c r="C21" s="57"/>
      <c r="D21" s="57"/>
      <c r="E21" s="57"/>
      <c r="H21" s="169"/>
    </row>
    <row r="22" spans="1:8" ht="15">
      <c r="A22" s="70"/>
      <c r="B22" s="57"/>
      <c r="C22" s="57"/>
      <c r="D22" s="57"/>
      <c r="E22" s="57"/>
      <c r="H22" s="169"/>
    </row>
    <row r="23" spans="1:8" ht="15">
      <c r="A23" s="57"/>
      <c r="B23" s="57"/>
      <c r="C23" s="57"/>
      <c r="D23" s="57"/>
      <c r="E23" s="57"/>
      <c r="H23" s="169"/>
    </row>
    <row r="24" ht="15">
      <c r="H24" s="169"/>
    </row>
    <row r="25" ht="15">
      <c r="H25" s="169"/>
    </row>
    <row r="26" ht="15">
      <c r="H26" s="169"/>
    </row>
  </sheetData>
  <sheetProtection/>
  <hyperlinks>
    <hyperlink ref="D1" location="Sommaire!A1" display="Retour au sommaire"/>
  </hyperlinks>
  <printOptions/>
  <pageMargins left="0.787401575" right="0.787401575" top="0.984251969" bottom="0.984251969" header="0.4921259845" footer="0.4921259845"/>
  <pageSetup horizontalDpi="600" verticalDpi="600" orientation="landscape" paperSize="9" r:id="rId1"/>
  <headerFooter alignWithMargins="0">
    <oddFooter>&amp;C&amp;F / &amp;A&amp;R&amp;D</oddFooter>
  </headerFooter>
</worksheet>
</file>

<file path=xl/worksheets/sheet5.xml><?xml version="1.0" encoding="utf-8"?>
<worksheet xmlns="http://schemas.openxmlformats.org/spreadsheetml/2006/main" xmlns:r="http://schemas.openxmlformats.org/officeDocument/2006/relationships">
  <dimension ref="A1:G19"/>
  <sheetViews>
    <sheetView zoomScalePageLayoutView="0" workbookViewId="0" topLeftCell="A1">
      <selection activeCell="B24" sqref="B24"/>
    </sheetView>
  </sheetViews>
  <sheetFormatPr defaultColWidth="11.421875" defaultRowHeight="12.75"/>
  <cols>
    <col min="1" max="1" width="42.421875" style="0" customWidth="1"/>
    <col min="2" max="7" width="13.28125" style="0" customWidth="1"/>
  </cols>
  <sheetData>
    <row r="1" spans="1:7" ht="15.75">
      <c r="A1" s="66" t="s">
        <v>100</v>
      </c>
      <c r="B1" s="62"/>
      <c r="C1" s="62"/>
      <c r="D1" s="38" t="s">
        <v>38</v>
      </c>
      <c r="E1" s="62"/>
      <c r="F1" s="62"/>
      <c r="G1" s="62"/>
    </row>
    <row r="2" spans="1:7" ht="12.75">
      <c r="A2" s="298" t="s">
        <v>226</v>
      </c>
      <c r="B2" s="170"/>
      <c r="C2" s="170"/>
      <c r="D2" s="170"/>
      <c r="E2" s="170"/>
      <c r="F2" s="170"/>
      <c r="G2" s="170"/>
    </row>
    <row r="3" spans="1:7" ht="12.75">
      <c r="A3" s="170"/>
      <c r="B3" s="170"/>
      <c r="C3" s="170"/>
      <c r="D3" s="270"/>
      <c r="E3" s="170"/>
      <c r="F3" s="170"/>
      <c r="G3" s="170"/>
    </row>
    <row r="4" spans="1:7" ht="32.25" customHeight="1">
      <c r="A4" s="392"/>
      <c r="B4" s="513" t="s">
        <v>120</v>
      </c>
      <c r="C4" s="293"/>
      <c r="D4" s="293"/>
      <c r="E4" s="293" t="s">
        <v>211</v>
      </c>
      <c r="F4" s="293"/>
      <c r="G4" s="293"/>
    </row>
    <row r="5" spans="1:7" ht="29.25" customHeight="1">
      <c r="A5" s="515"/>
      <c r="B5" s="514" t="s">
        <v>121</v>
      </c>
      <c r="C5" s="294" t="s">
        <v>122</v>
      </c>
      <c r="D5" s="294" t="s">
        <v>123</v>
      </c>
      <c r="E5" s="294" t="s">
        <v>121</v>
      </c>
      <c r="F5" s="294" t="s">
        <v>122</v>
      </c>
      <c r="G5" s="294" t="s">
        <v>123</v>
      </c>
    </row>
    <row r="6" spans="1:7" ht="14.25" customHeight="1">
      <c r="A6" s="295" t="s">
        <v>104</v>
      </c>
      <c r="B6" s="284">
        <v>25.196042361705455</v>
      </c>
      <c r="C6" s="284">
        <v>16.496912940053804</v>
      </c>
      <c r="D6" s="284">
        <v>8.699129421651655</v>
      </c>
      <c r="E6" s="284">
        <f aca="true" t="shared" si="0" ref="E6:G14">B6/B$14*100</f>
        <v>17.819917954842573</v>
      </c>
      <c r="F6" s="284">
        <f t="shared" si="0"/>
        <v>18.05867414727949</v>
      </c>
      <c r="G6" s="284">
        <f t="shared" si="0"/>
        <v>17.38405813130924</v>
      </c>
    </row>
    <row r="7" spans="1:7" ht="14.25" customHeight="1">
      <c r="A7" s="295" t="s">
        <v>105</v>
      </c>
      <c r="B7" s="284">
        <v>19.64393677589178</v>
      </c>
      <c r="C7" s="284">
        <v>12.882804289475887</v>
      </c>
      <c r="D7" s="284">
        <v>6.761132486415894</v>
      </c>
      <c r="E7" s="284">
        <f t="shared" si="0"/>
        <v>13.893187534425627</v>
      </c>
      <c r="F7" s="284">
        <f t="shared" si="0"/>
        <v>14.102418168308573</v>
      </c>
      <c r="G7" s="284">
        <f t="shared" si="0"/>
        <v>13.511227903426384</v>
      </c>
    </row>
    <row r="8" spans="1:7" ht="14.25" customHeight="1">
      <c r="A8" s="295" t="s">
        <v>106</v>
      </c>
      <c r="B8" s="284">
        <v>11.662029712736226</v>
      </c>
      <c r="C8" s="284">
        <v>9.14176599920897</v>
      </c>
      <c r="D8" s="284">
        <v>2.5202637135272563</v>
      </c>
      <c r="E8" s="284">
        <f t="shared" si="0"/>
        <v>8.24797838027723</v>
      </c>
      <c r="F8" s="284">
        <f t="shared" si="0"/>
        <v>10.007216132514502</v>
      </c>
      <c r="G8" s="284">
        <f t="shared" si="0"/>
        <v>5.036413275234235</v>
      </c>
    </row>
    <row r="9" spans="1:7" ht="14.25" customHeight="1">
      <c r="A9" s="295" t="s">
        <v>107</v>
      </c>
      <c r="B9" s="284">
        <v>27.294098537403165</v>
      </c>
      <c r="C9" s="284">
        <v>17.0541416357339</v>
      </c>
      <c r="D9" s="284">
        <v>10.239956901669268</v>
      </c>
      <c r="E9" s="284">
        <f t="shared" si="0"/>
        <v>19.30376960022667</v>
      </c>
      <c r="F9" s="284">
        <f t="shared" si="0"/>
        <v>18.668655631534545</v>
      </c>
      <c r="G9" s="284">
        <f t="shared" si="0"/>
        <v>20.46319779973128</v>
      </c>
    </row>
    <row r="10" spans="1:7" ht="14.25" customHeight="1">
      <c r="A10" s="295" t="s">
        <v>108</v>
      </c>
      <c r="B10" s="284">
        <v>16.70693281241892</v>
      </c>
      <c r="C10" s="284">
        <v>11.724139502829296</v>
      </c>
      <c r="D10" s="284">
        <v>4.982793309589623</v>
      </c>
      <c r="E10" s="284">
        <f t="shared" si="0"/>
        <v>11.815989500274075</v>
      </c>
      <c r="F10" s="284">
        <f t="shared" si="0"/>
        <v>12.834062694529266</v>
      </c>
      <c r="G10" s="284">
        <f t="shared" si="0"/>
        <v>9.957452562391984</v>
      </c>
    </row>
    <row r="11" spans="1:7" ht="14.25" customHeight="1">
      <c r="A11" s="295" t="s">
        <v>109</v>
      </c>
      <c r="B11" s="284">
        <v>7.434000000000001</v>
      </c>
      <c r="C11" s="284">
        <v>6.385831261244219</v>
      </c>
      <c r="D11" s="284">
        <v>1.0481687387557819</v>
      </c>
      <c r="E11" s="284">
        <f t="shared" si="0"/>
        <v>5.257701514172758</v>
      </c>
      <c r="F11" s="284">
        <f t="shared" si="0"/>
        <v>6.990377310310522</v>
      </c>
      <c r="G11" s="284">
        <f t="shared" si="0"/>
        <v>2.0946264163629373</v>
      </c>
    </row>
    <row r="12" spans="1:7" ht="14.25" customHeight="1">
      <c r="A12" s="295" t="s">
        <v>110</v>
      </c>
      <c r="B12" s="284">
        <v>8.737015379366238</v>
      </c>
      <c r="C12" s="284">
        <v>5.200000359098196</v>
      </c>
      <c r="D12" s="284">
        <v>3.5370150202680417</v>
      </c>
      <c r="E12" s="284">
        <f t="shared" si="0"/>
        <v>6.179260020102842</v>
      </c>
      <c r="F12" s="284">
        <f t="shared" si="0"/>
        <v>5.692283907414765</v>
      </c>
      <c r="G12" s="284">
        <f t="shared" si="0"/>
        <v>7.068256114297382</v>
      </c>
    </row>
    <row r="13" spans="1:7" ht="14.25" customHeight="1">
      <c r="A13" s="295" t="s">
        <v>111</v>
      </c>
      <c r="B13" s="284">
        <v>24.71852785186495</v>
      </c>
      <c r="C13" s="284">
        <v>12.46614337877557</v>
      </c>
      <c r="D13" s="284">
        <v>12.252384473089379</v>
      </c>
      <c r="E13" s="284">
        <f t="shared" si="0"/>
        <v>17.48219549567821</v>
      </c>
      <c r="F13" s="284">
        <f t="shared" si="0"/>
        <v>13.646312008108321</v>
      </c>
      <c r="G13" s="284">
        <f t="shared" si="0"/>
        <v>24.48476779724655</v>
      </c>
    </row>
    <row r="14" spans="1:7" ht="14.25" customHeight="1">
      <c r="A14" s="296" t="s">
        <v>124</v>
      </c>
      <c r="B14" s="287">
        <v>141.39258343138675</v>
      </c>
      <c r="C14" s="287">
        <v>91.35173936641985</v>
      </c>
      <c r="D14" s="287">
        <v>50.040844064966905</v>
      </c>
      <c r="E14" s="290">
        <f t="shared" si="0"/>
        <v>100</v>
      </c>
      <c r="F14" s="290">
        <f t="shared" si="0"/>
        <v>100</v>
      </c>
      <c r="G14" s="290">
        <f t="shared" si="0"/>
        <v>100</v>
      </c>
    </row>
    <row r="15" spans="1:7" ht="14.25" customHeight="1">
      <c r="A15" s="295" t="s">
        <v>113</v>
      </c>
      <c r="B15" s="284">
        <v>16.89759814385551</v>
      </c>
      <c r="C15" s="284">
        <v>15.018876140363233</v>
      </c>
      <c r="D15" s="284">
        <v>1.8787220034922778</v>
      </c>
      <c r="E15" s="512"/>
      <c r="F15" s="512"/>
      <c r="G15" s="512"/>
    </row>
    <row r="16" spans="1:7" ht="14.25" customHeight="1">
      <c r="A16" s="297" t="s">
        <v>125</v>
      </c>
      <c r="B16" s="290">
        <v>158.29018157524226</v>
      </c>
      <c r="C16" s="290">
        <v>106.37061550678308</v>
      </c>
      <c r="D16" s="290">
        <v>51.91956606845918</v>
      </c>
      <c r="E16" s="512"/>
      <c r="F16" s="512"/>
      <c r="G16" s="512"/>
    </row>
    <row r="17" spans="1:7" ht="12.75">
      <c r="A17" s="170"/>
      <c r="B17" s="275"/>
      <c r="C17" s="275"/>
      <c r="D17" s="170"/>
      <c r="E17" s="275"/>
      <c r="F17" s="170"/>
      <c r="G17" s="170"/>
    </row>
    <row r="18" spans="1:7" ht="12.75">
      <c r="A18" s="201" t="s">
        <v>203</v>
      </c>
      <c r="B18" s="170"/>
      <c r="C18" s="170"/>
      <c r="D18" s="170"/>
      <c r="E18" s="170"/>
      <c r="F18" s="170"/>
      <c r="G18" s="170"/>
    </row>
    <row r="19" spans="1:7" ht="12.75">
      <c r="A19" s="170"/>
      <c r="B19" s="170"/>
      <c r="C19" s="170"/>
      <c r="D19" s="170"/>
      <c r="E19" s="170"/>
      <c r="F19" s="170"/>
      <c r="G19" s="170"/>
    </row>
  </sheetData>
  <sheetProtection/>
  <mergeCells count="2">
    <mergeCell ref="E4:G4"/>
    <mergeCell ref="B4:D4"/>
  </mergeCells>
  <hyperlinks>
    <hyperlink ref="D1" location="Sommaire!A1" display="Retour au sommaire"/>
  </hyperlinks>
  <printOptions/>
  <pageMargins left="0.787401575" right="0.787401575" top="0.984251969" bottom="0.984251969" header="0.4921259845" footer="0.4921259845"/>
  <pageSetup horizontalDpi="600" verticalDpi="600" orientation="landscape" paperSize="9" r:id="rId1"/>
  <headerFooter alignWithMargins="0">
    <oddFooter>&amp;C&amp;F /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C25"/>
  <sheetViews>
    <sheetView zoomScalePageLayoutView="0" workbookViewId="0" topLeftCell="A1">
      <selection activeCell="A30" sqref="A30"/>
    </sheetView>
  </sheetViews>
  <sheetFormatPr defaultColWidth="11.57421875" defaultRowHeight="12.75"/>
  <cols>
    <col min="1" max="1" width="58.28125" style="6" customWidth="1"/>
    <col min="2" max="2" width="13.421875" style="3" customWidth="1"/>
    <col min="3" max="3" width="11.00390625" style="3" customWidth="1"/>
    <col min="4" max="4" width="15.00390625" style="3" customWidth="1"/>
    <col min="5" max="5" width="11.140625" style="3" customWidth="1"/>
    <col min="6" max="6" width="14.57421875" style="3" customWidth="1"/>
    <col min="7" max="7" width="11.00390625" style="3" customWidth="1"/>
    <col min="8" max="8" width="13.421875" style="3" customWidth="1"/>
    <col min="9" max="9" width="10.28125" style="3" customWidth="1"/>
    <col min="10" max="10" width="13.421875" style="3" customWidth="1"/>
    <col min="11" max="11" width="10.8515625" style="3" customWidth="1"/>
    <col min="12" max="12" width="13.421875" style="3" customWidth="1"/>
    <col min="13" max="13" width="11.421875" style="3" customWidth="1"/>
    <col min="14" max="14" width="17.00390625" style="3" customWidth="1"/>
    <col min="15" max="15" width="4.140625" style="60" customWidth="1"/>
    <col min="16" max="29" width="11.57421875" style="20" customWidth="1"/>
    <col min="30" max="16384" width="11.57421875" style="2" customWidth="1"/>
  </cols>
  <sheetData>
    <row r="1" spans="1:26" ht="20.25" customHeight="1">
      <c r="A1" s="42" t="s">
        <v>163</v>
      </c>
      <c r="B1" s="2"/>
      <c r="C1" s="2"/>
      <c r="D1" s="38"/>
      <c r="E1" s="318" t="s">
        <v>38</v>
      </c>
      <c r="P1" s="57"/>
      <c r="Q1" s="57"/>
      <c r="R1" s="57"/>
      <c r="S1" s="57"/>
      <c r="T1" s="57"/>
      <c r="U1" s="57"/>
      <c r="V1" s="57"/>
      <c r="W1" s="57"/>
      <c r="X1" s="57"/>
      <c r="Y1" s="57"/>
      <c r="Z1" s="57"/>
    </row>
    <row r="2" spans="1:26" ht="18" customHeight="1">
      <c r="A2" s="44" t="s">
        <v>183</v>
      </c>
      <c r="B2" s="177"/>
      <c r="C2" s="177"/>
      <c r="D2" s="299"/>
      <c r="E2" s="299"/>
      <c r="F2" s="299"/>
      <c r="G2" s="299"/>
      <c r="H2" s="299"/>
      <c r="I2" s="299"/>
      <c r="J2" s="299"/>
      <c r="K2" s="299"/>
      <c r="L2" s="299"/>
      <c r="M2" s="299"/>
      <c r="P2" s="116"/>
      <c r="Q2" s="117"/>
      <c r="R2" s="118"/>
      <c r="S2" s="118"/>
      <c r="T2" s="118"/>
      <c r="U2" s="118"/>
      <c r="V2" s="118"/>
      <c r="W2" s="119"/>
      <c r="X2" s="118"/>
      <c r="Y2" s="118"/>
      <c r="Z2" s="118"/>
    </row>
    <row r="3" spans="1:26" ht="15" customHeight="1">
      <c r="A3" s="300"/>
      <c r="B3" s="301"/>
      <c r="C3" s="177"/>
      <c r="D3" s="299"/>
      <c r="E3" s="299"/>
      <c r="F3" s="299"/>
      <c r="G3" s="299"/>
      <c r="H3" s="299"/>
      <c r="I3" s="299"/>
      <c r="J3" s="302"/>
      <c r="K3" s="302"/>
      <c r="L3" s="299"/>
      <c r="M3" s="299"/>
      <c r="P3" s="116"/>
      <c r="Q3" s="117"/>
      <c r="R3" s="118"/>
      <c r="S3" s="118"/>
      <c r="T3" s="118"/>
      <c r="U3" s="118"/>
      <c r="V3" s="118"/>
      <c r="W3" s="119"/>
      <c r="X3" s="118"/>
      <c r="Y3" s="118"/>
      <c r="Z3" s="118"/>
    </row>
    <row r="4" spans="1:29" s="4" customFormat="1" ht="36" customHeight="1">
      <c r="A4" s="124"/>
      <c r="B4" s="237" t="s">
        <v>94</v>
      </c>
      <c r="C4" s="238"/>
      <c r="D4" s="237" t="s">
        <v>40</v>
      </c>
      <c r="E4" s="238"/>
      <c r="F4" s="237" t="s">
        <v>0</v>
      </c>
      <c r="G4" s="238"/>
      <c r="H4" s="237" t="s">
        <v>1</v>
      </c>
      <c r="I4" s="238"/>
      <c r="J4" s="237" t="s">
        <v>91</v>
      </c>
      <c r="K4" s="238"/>
      <c r="L4" s="237" t="s">
        <v>2</v>
      </c>
      <c r="M4" s="238"/>
      <c r="O4" s="120"/>
      <c r="P4" s="116"/>
      <c r="Q4" s="117"/>
      <c r="R4" s="118"/>
      <c r="S4" s="118"/>
      <c r="T4" s="118"/>
      <c r="U4" s="118"/>
      <c r="V4" s="118"/>
      <c r="W4" s="119"/>
      <c r="X4" s="118"/>
      <c r="Y4" s="118"/>
      <c r="Z4" s="118"/>
      <c r="AA4" s="120"/>
      <c r="AB4" s="120"/>
      <c r="AC4" s="120"/>
    </row>
    <row r="5" spans="1:29" s="4" customFormat="1" ht="12.75">
      <c r="A5" s="43"/>
      <c r="B5" s="171" t="s">
        <v>3</v>
      </c>
      <c r="C5" s="171" t="s">
        <v>4</v>
      </c>
      <c r="D5" s="171" t="s">
        <v>3</v>
      </c>
      <c r="E5" s="171" t="s">
        <v>4</v>
      </c>
      <c r="F5" s="171" t="s">
        <v>3</v>
      </c>
      <c r="G5" s="171" t="s">
        <v>4</v>
      </c>
      <c r="H5" s="172" t="s">
        <v>212</v>
      </c>
      <c r="I5" s="172" t="s">
        <v>4</v>
      </c>
      <c r="J5" s="172" t="s">
        <v>212</v>
      </c>
      <c r="K5" s="172" t="s">
        <v>4</v>
      </c>
      <c r="L5" s="172" t="s">
        <v>212</v>
      </c>
      <c r="M5" s="172" t="s">
        <v>4</v>
      </c>
      <c r="O5" s="120"/>
      <c r="P5" s="116"/>
      <c r="Q5" s="117"/>
      <c r="R5" s="118"/>
      <c r="S5" s="118"/>
      <c r="T5" s="118"/>
      <c r="U5" s="118"/>
      <c r="V5" s="118"/>
      <c r="W5" s="119"/>
      <c r="X5" s="118"/>
      <c r="Y5" s="118"/>
      <c r="Z5" s="118"/>
      <c r="AA5" s="120"/>
      <c r="AB5" s="120"/>
      <c r="AC5" s="120"/>
    </row>
    <row r="6" spans="1:29" s="73" customFormat="1" ht="18.75" customHeight="1">
      <c r="A6" s="229" t="s">
        <v>172</v>
      </c>
      <c r="B6" s="303">
        <v>299532</v>
      </c>
      <c r="C6" s="304">
        <f>B6/B$6*100</f>
        <v>100</v>
      </c>
      <c r="D6" s="303">
        <v>986355.8828914441</v>
      </c>
      <c r="E6" s="304">
        <f>D6/D$6*100</f>
        <v>100</v>
      </c>
      <c r="F6" s="303">
        <v>1112678.1505944517</v>
      </c>
      <c r="G6" s="304">
        <f>F6/F$6*100</f>
        <v>100</v>
      </c>
      <c r="H6" s="303">
        <v>158815.11105882956</v>
      </c>
      <c r="I6" s="304">
        <f>H6/H$6*100</f>
        <v>100</v>
      </c>
      <c r="J6" s="303">
        <v>59970.47745127123</v>
      </c>
      <c r="K6" s="304">
        <f>J6/J$6*100</f>
        <v>100</v>
      </c>
      <c r="L6" s="303">
        <v>44992.5</v>
      </c>
      <c r="M6" s="304">
        <f>L6/L$6*100</f>
        <v>100</v>
      </c>
      <c r="N6" s="1"/>
      <c r="O6" s="122"/>
      <c r="P6" s="116"/>
      <c r="Q6" s="117"/>
      <c r="R6" s="118"/>
      <c r="S6" s="118"/>
      <c r="T6" s="118"/>
      <c r="U6" s="118"/>
      <c r="V6" s="118"/>
      <c r="W6" s="119"/>
      <c r="X6" s="118"/>
      <c r="Y6" s="118"/>
      <c r="Z6" s="118"/>
      <c r="AA6" s="20"/>
      <c r="AB6" s="20"/>
      <c r="AC6" s="20"/>
    </row>
    <row r="7" spans="1:29" s="73" customFormat="1" ht="0.75" customHeight="1">
      <c r="A7" s="126"/>
      <c r="B7" s="305"/>
      <c r="C7" s="306"/>
      <c r="D7" s="305"/>
      <c r="E7" s="306"/>
      <c r="F7" s="305"/>
      <c r="G7" s="306"/>
      <c r="H7" s="305"/>
      <c r="I7" s="306"/>
      <c r="J7" s="305"/>
      <c r="K7" s="306"/>
      <c r="L7" s="305"/>
      <c r="M7" s="306"/>
      <c r="N7" s="1"/>
      <c r="O7" s="122"/>
      <c r="P7" s="116"/>
      <c r="Q7" s="117"/>
      <c r="R7" s="118"/>
      <c r="S7" s="118"/>
      <c r="T7" s="118"/>
      <c r="U7" s="118"/>
      <c r="V7" s="118"/>
      <c r="W7" s="119"/>
      <c r="X7" s="118"/>
      <c r="Y7" s="118"/>
      <c r="Z7" s="118"/>
      <c r="AA7" s="20"/>
      <c r="AB7" s="20"/>
      <c r="AC7" s="20"/>
    </row>
    <row r="8" spans="1:29" s="73" customFormat="1" ht="18.75" customHeight="1">
      <c r="A8" s="126" t="s">
        <v>169</v>
      </c>
      <c r="B8" s="307"/>
      <c r="C8" s="308">
        <f>B6/B21*100</f>
        <v>7.278346983332058</v>
      </c>
      <c r="D8" s="307"/>
      <c r="E8" s="308">
        <f>D6/D21*100</f>
        <v>7.715246811267612</v>
      </c>
      <c r="F8" s="307"/>
      <c r="G8" s="308">
        <f>F6/F21*100</f>
        <v>7.358835982130592</v>
      </c>
      <c r="H8" s="307"/>
      <c r="I8" s="308">
        <f>H6/H21*100</f>
        <v>4.108462268925308</v>
      </c>
      <c r="J8" s="307"/>
      <c r="K8" s="308">
        <f>J6/J21*100</f>
        <v>5.576107397676522</v>
      </c>
      <c r="L8" s="307"/>
      <c r="M8" s="308">
        <f>L6/L21*100</f>
        <v>6.175195621632928</v>
      </c>
      <c r="N8" s="1"/>
      <c r="O8" s="122"/>
      <c r="P8" s="116"/>
      <c r="Q8" s="117"/>
      <c r="R8" s="118"/>
      <c r="S8" s="118"/>
      <c r="T8" s="118"/>
      <c r="U8" s="118"/>
      <c r="V8" s="118"/>
      <c r="W8" s="119"/>
      <c r="X8" s="118"/>
      <c r="Y8" s="118"/>
      <c r="Z8" s="118"/>
      <c r="AA8" s="20"/>
      <c r="AB8" s="20"/>
      <c r="AC8" s="20"/>
    </row>
    <row r="9" spans="1:29" s="73" customFormat="1" ht="1.5" customHeight="1">
      <c r="A9" s="126"/>
      <c r="B9" s="305"/>
      <c r="C9" s="306"/>
      <c r="D9" s="305"/>
      <c r="E9" s="306"/>
      <c r="F9" s="305"/>
      <c r="G9" s="306"/>
      <c r="H9" s="305"/>
      <c r="I9" s="306"/>
      <c r="J9" s="305"/>
      <c r="K9" s="306"/>
      <c r="L9" s="305"/>
      <c r="M9" s="306"/>
      <c r="N9" s="1"/>
      <c r="O9" s="122"/>
      <c r="P9" s="116"/>
      <c r="Q9" s="117"/>
      <c r="R9" s="118"/>
      <c r="S9" s="118"/>
      <c r="T9" s="118"/>
      <c r="U9" s="118"/>
      <c r="V9" s="118"/>
      <c r="W9" s="119"/>
      <c r="X9" s="118"/>
      <c r="Y9" s="118"/>
      <c r="Z9" s="118"/>
      <c r="AA9" s="20"/>
      <c r="AB9" s="20"/>
      <c r="AC9" s="20"/>
    </row>
    <row r="10" spans="1:29" s="4" customFormat="1" ht="15" customHeight="1">
      <c r="A10" s="217" t="s">
        <v>161</v>
      </c>
      <c r="B10" s="309">
        <v>45263</v>
      </c>
      <c r="C10" s="310">
        <f aca="true" t="shared" si="0" ref="C10:C20">B10/B$6*100</f>
        <v>15.111240201380822</v>
      </c>
      <c r="D10" s="309">
        <v>164919</v>
      </c>
      <c r="E10" s="310">
        <f aca="true" t="shared" si="1" ref="E10:E20">D10/D$6*100</f>
        <v>16.720030048033948</v>
      </c>
      <c r="F10" s="309">
        <v>173750</v>
      </c>
      <c r="G10" s="310">
        <f aca="true" t="shared" si="2" ref="G10:G20">F10/F$6*100</f>
        <v>15.615476937978295</v>
      </c>
      <c r="H10" s="309">
        <v>23022.100000000002</v>
      </c>
      <c r="I10" s="310">
        <f aca="true" t="shared" si="3" ref="I10:I20">H10/H$6*100</f>
        <v>14.496164657449992</v>
      </c>
      <c r="J10" s="309">
        <v>9941.699999999999</v>
      </c>
      <c r="K10" s="310">
        <f aca="true" t="shared" si="4" ref="K10:K20">J10/J$6*100</f>
        <v>16.57765691139959</v>
      </c>
      <c r="L10" s="309">
        <v>6499.599999999999</v>
      </c>
      <c r="M10" s="310">
        <f aca="true" t="shared" si="5" ref="M10:M20">L10/L$6*100</f>
        <v>14.44596321609157</v>
      </c>
      <c r="O10" s="120"/>
      <c r="P10" s="116"/>
      <c r="Q10" s="117"/>
      <c r="R10" s="118"/>
      <c r="S10" s="118"/>
      <c r="T10" s="118"/>
      <c r="U10" s="118"/>
      <c r="V10" s="118"/>
      <c r="W10" s="119"/>
      <c r="X10" s="118"/>
      <c r="Y10" s="118"/>
      <c r="Z10" s="118"/>
      <c r="AA10" s="120"/>
      <c r="AB10" s="120"/>
      <c r="AC10" s="120"/>
    </row>
    <row r="11" spans="1:26" ht="15" customHeight="1">
      <c r="A11" s="218" t="s">
        <v>170</v>
      </c>
      <c r="B11" s="309">
        <v>18807</v>
      </c>
      <c r="C11" s="310">
        <f t="shared" si="0"/>
        <v>6.278794920075318</v>
      </c>
      <c r="D11" s="309">
        <v>127436</v>
      </c>
      <c r="E11" s="310">
        <f t="shared" si="1"/>
        <v>12.919880360669506</v>
      </c>
      <c r="F11" s="309">
        <v>143263</v>
      </c>
      <c r="G11" s="310">
        <f t="shared" si="2"/>
        <v>12.875511209010556</v>
      </c>
      <c r="H11" s="309">
        <v>16380.4</v>
      </c>
      <c r="I11" s="310">
        <f t="shared" si="3"/>
        <v>10.31413188001502</v>
      </c>
      <c r="J11" s="309">
        <v>7615.7</v>
      </c>
      <c r="K11" s="310">
        <f t="shared" si="4"/>
        <v>12.6990818210312</v>
      </c>
      <c r="L11" s="309">
        <v>5123.4</v>
      </c>
      <c r="M11" s="310">
        <f t="shared" si="5"/>
        <v>11.387231205200866</v>
      </c>
      <c r="N11" s="5"/>
      <c r="O11" s="121"/>
      <c r="P11" s="116"/>
      <c r="Q11" s="117"/>
      <c r="R11" s="118"/>
      <c r="S11" s="118"/>
      <c r="T11" s="118"/>
      <c r="U11" s="118"/>
      <c r="V11" s="118"/>
      <c r="W11" s="119"/>
      <c r="X11" s="118"/>
      <c r="Y11" s="118"/>
      <c r="Z11" s="118"/>
    </row>
    <row r="12" spans="1:26" ht="15" customHeight="1">
      <c r="A12" s="218" t="s">
        <v>162</v>
      </c>
      <c r="B12" s="309">
        <v>99415</v>
      </c>
      <c r="C12" s="310">
        <f t="shared" si="0"/>
        <v>33.1901099047848</v>
      </c>
      <c r="D12" s="309">
        <v>318823</v>
      </c>
      <c r="E12" s="310">
        <f t="shared" si="1"/>
        <v>32.32332320717642</v>
      </c>
      <c r="F12" s="309">
        <v>359740</v>
      </c>
      <c r="G12" s="310">
        <f t="shared" si="2"/>
        <v>32.33100243837877</v>
      </c>
      <c r="H12" s="309">
        <v>33427.2</v>
      </c>
      <c r="I12" s="310">
        <f t="shared" si="3"/>
        <v>21.047871186273724</v>
      </c>
      <c r="J12" s="309">
        <v>15126.2</v>
      </c>
      <c r="K12" s="310">
        <f t="shared" si="4"/>
        <v>25.222743994811005</v>
      </c>
      <c r="L12" s="309">
        <v>12338.4</v>
      </c>
      <c r="M12" s="310">
        <f t="shared" si="5"/>
        <v>27.423237206201033</v>
      </c>
      <c r="N12" s="5"/>
      <c r="O12" s="121"/>
      <c r="P12" s="116"/>
      <c r="Q12" s="117"/>
      <c r="R12" s="118"/>
      <c r="S12" s="118"/>
      <c r="T12" s="118"/>
      <c r="U12" s="118"/>
      <c r="V12" s="118"/>
      <c r="W12" s="119"/>
      <c r="X12" s="118"/>
      <c r="Y12" s="118"/>
      <c r="Z12" s="118"/>
    </row>
    <row r="13" spans="1:26" ht="15" customHeight="1">
      <c r="A13" s="218" t="s">
        <v>14</v>
      </c>
      <c r="B13" s="309">
        <v>63083</v>
      </c>
      <c r="C13" s="310">
        <f t="shared" si="0"/>
        <v>21.060521079550764</v>
      </c>
      <c r="D13" s="309">
        <v>114462</v>
      </c>
      <c r="E13" s="310">
        <f t="shared" si="1"/>
        <v>11.604533615641992</v>
      </c>
      <c r="F13" s="309">
        <v>152381</v>
      </c>
      <c r="G13" s="310">
        <f t="shared" si="2"/>
        <v>13.694975489416233</v>
      </c>
      <c r="H13" s="309">
        <v>13499.4</v>
      </c>
      <c r="I13" s="310">
        <f t="shared" si="3"/>
        <v>8.500072763856485</v>
      </c>
      <c r="J13" s="309">
        <v>5060.9</v>
      </c>
      <c r="K13" s="310">
        <f t="shared" si="4"/>
        <v>8.438985672762424</v>
      </c>
      <c r="L13" s="309">
        <v>3806</v>
      </c>
      <c r="M13" s="310">
        <f t="shared" si="5"/>
        <v>8.459187642384842</v>
      </c>
      <c r="N13" s="5"/>
      <c r="O13" s="121"/>
      <c r="P13" s="116"/>
      <c r="Q13" s="117"/>
      <c r="R13" s="118"/>
      <c r="S13" s="118"/>
      <c r="T13" s="118"/>
      <c r="U13" s="118"/>
      <c r="V13" s="118"/>
      <c r="W13" s="119"/>
      <c r="X13" s="118"/>
      <c r="Y13" s="118"/>
      <c r="Z13" s="118"/>
    </row>
    <row r="14" spans="1:26" ht="15" customHeight="1">
      <c r="A14" s="218" t="s">
        <v>164</v>
      </c>
      <c r="B14" s="309">
        <v>42232</v>
      </c>
      <c r="C14" s="310">
        <f t="shared" si="0"/>
        <v>14.099328285458649</v>
      </c>
      <c r="D14" s="309">
        <v>36894</v>
      </c>
      <c r="E14" s="310">
        <f t="shared" si="1"/>
        <v>3.7404349322525876</v>
      </c>
      <c r="F14" s="309">
        <v>46533</v>
      </c>
      <c r="G14" s="310">
        <f t="shared" si="2"/>
        <v>4.182071875424138</v>
      </c>
      <c r="H14" s="309">
        <v>6588</v>
      </c>
      <c r="I14" s="310">
        <f t="shared" si="3"/>
        <v>4.148219874089702</v>
      </c>
      <c r="J14" s="309">
        <v>2887.1</v>
      </c>
      <c r="K14" s="310">
        <f t="shared" si="4"/>
        <v>4.814202125280563</v>
      </c>
      <c r="L14" s="309">
        <v>1815.6</v>
      </c>
      <c r="M14" s="310">
        <f t="shared" si="5"/>
        <v>4.0353392232038665</v>
      </c>
      <c r="N14" s="5"/>
      <c r="O14" s="121"/>
      <c r="P14" s="116"/>
      <c r="Q14" s="117"/>
      <c r="R14" s="118"/>
      <c r="S14" s="118"/>
      <c r="T14" s="118"/>
      <c r="U14" s="118"/>
      <c r="V14" s="118"/>
      <c r="W14" s="119"/>
      <c r="X14" s="118"/>
      <c r="Y14" s="118"/>
      <c r="Z14" s="118"/>
    </row>
    <row r="15" spans="1:29" s="4" customFormat="1" ht="15" customHeight="1">
      <c r="A15" s="219" t="s">
        <v>165</v>
      </c>
      <c r="B15" s="309">
        <v>8122</v>
      </c>
      <c r="C15" s="310">
        <f t="shared" si="0"/>
        <v>2.711563372193956</v>
      </c>
      <c r="D15" s="309">
        <v>34189</v>
      </c>
      <c r="E15" s="310">
        <f t="shared" si="1"/>
        <v>3.466193145193899</v>
      </c>
      <c r="F15" s="309">
        <v>38110</v>
      </c>
      <c r="G15" s="310">
        <f t="shared" si="2"/>
        <v>3.425069502770376</v>
      </c>
      <c r="H15" s="309">
        <v>13673.199999999999</v>
      </c>
      <c r="I15" s="310">
        <f t="shared" si="3"/>
        <v>8.60950819405029</v>
      </c>
      <c r="J15" s="309">
        <v>1860.6</v>
      </c>
      <c r="K15" s="310">
        <f t="shared" si="4"/>
        <v>3.10252657486648</v>
      </c>
      <c r="L15" s="309">
        <v>1723.4</v>
      </c>
      <c r="M15" s="310">
        <f t="shared" si="5"/>
        <v>3.830416180474524</v>
      </c>
      <c r="O15" s="120"/>
      <c r="P15" s="116"/>
      <c r="Q15" s="117"/>
      <c r="R15" s="118"/>
      <c r="S15" s="118"/>
      <c r="T15" s="118"/>
      <c r="U15" s="118"/>
      <c r="V15" s="118"/>
      <c r="W15" s="119"/>
      <c r="X15" s="118"/>
      <c r="Y15" s="118"/>
      <c r="Z15" s="118"/>
      <c r="AA15" s="120"/>
      <c r="AB15" s="120"/>
      <c r="AC15" s="120"/>
    </row>
    <row r="16" spans="1:26" ht="15" customHeight="1">
      <c r="A16" s="220" t="s">
        <v>166</v>
      </c>
      <c r="B16" s="309">
        <v>3970</v>
      </c>
      <c r="C16" s="310">
        <f t="shared" si="0"/>
        <v>1.3254009588291067</v>
      </c>
      <c r="D16" s="309">
        <v>178002</v>
      </c>
      <c r="E16" s="310">
        <f t="shared" si="1"/>
        <v>18.046427571172146</v>
      </c>
      <c r="F16" s="309">
        <v>190280</v>
      </c>
      <c r="G16" s="310">
        <f t="shared" si="2"/>
        <v>17.101081736739626</v>
      </c>
      <c r="H16" s="309">
        <v>22050.8</v>
      </c>
      <c r="I16" s="310">
        <f t="shared" si="3"/>
        <v>13.884572981113722</v>
      </c>
      <c r="J16" s="309">
        <v>12011.599999999999</v>
      </c>
      <c r="K16" s="310">
        <f t="shared" si="4"/>
        <v>20.02918854491358</v>
      </c>
      <c r="L16" s="309">
        <v>9736.7</v>
      </c>
      <c r="M16" s="310">
        <f t="shared" si="5"/>
        <v>21.64071789742735</v>
      </c>
      <c r="N16" s="5"/>
      <c r="O16" s="121"/>
      <c r="P16" s="116"/>
      <c r="Q16" s="117"/>
      <c r="R16" s="118"/>
      <c r="S16" s="118"/>
      <c r="T16" s="118"/>
      <c r="U16" s="118"/>
      <c r="V16" s="118"/>
      <c r="W16" s="119"/>
      <c r="X16" s="118"/>
      <c r="Y16" s="118"/>
      <c r="Z16" s="118"/>
    </row>
    <row r="17" spans="1:29" s="28" customFormat="1" ht="15" customHeight="1">
      <c r="A17" s="173" t="s">
        <v>168</v>
      </c>
      <c r="B17" s="311">
        <v>3177</v>
      </c>
      <c r="C17" s="310">
        <f t="shared" si="0"/>
        <v>1.0606546212090862</v>
      </c>
      <c r="D17" s="311">
        <v>10068</v>
      </c>
      <c r="E17" s="310">
        <f t="shared" si="1"/>
        <v>1.020726917599584</v>
      </c>
      <c r="F17" s="311">
        <v>11595</v>
      </c>
      <c r="G17" s="310">
        <f t="shared" si="2"/>
        <v>1.0420803170984652</v>
      </c>
      <c r="H17" s="311">
        <v>3328.6</v>
      </c>
      <c r="I17" s="310">
        <f t="shared" si="3"/>
        <v>2.0958962770028813</v>
      </c>
      <c r="J17" s="311">
        <v>920.3</v>
      </c>
      <c r="K17" s="310">
        <f t="shared" si="4"/>
        <v>1.53458841602151</v>
      </c>
      <c r="L17" s="311">
        <v>474.5</v>
      </c>
      <c r="M17" s="310">
        <f t="shared" si="5"/>
        <v>1.054620214480191</v>
      </c>
      <c r="N17" s="1"/>
      <c r="O17" s="122"/>
      <c r="P17" s="116"/>
      <c r="Q17" s="117"/>
      <c r="R17" s="118"/>
      <c r="S17" s="118"/>
      <c r="T17" s="118"/>
      <c r="U17" s="118"/>
      <c r="V17" s="118"/>
      <c r="W17" s="119"/>
      <c r="X17" s="118"/>
      <c r="Y17" s="118"/>
      <c r="Z17" s="118"/>
      <c r="AA17" s="44"/>
      <c r="AB17" s="44"/>
      <c r="AC17" s="44"/>
    </row>
    <row r="18" spans="1:29" s="28" customFormat="1" ht="15" customHeight="1">
      <c r="A18" s="173" t="s">
        <v>167</v>
      </c>
      <c r="B18" s="311">
        <v>365</v>
      </c>
      <c r="C18" s="310">
        <f t="shared" si="0"/>
        <v>0.12185676321728564</v>
      </c>
      <c r="D18" s="311">
        <v>2956</v>
      </c>
      <c r="E18" s="310">
        <f t="shared" si="1"/>
        <v>0.2996889916988846</v>
      </c>
      <c r="F18" s="311">
        <v>2813</v>
      </c>
      <c r="G18" s="310">
        <f t="shared" si="2"/>
        <v>0.2528134482102615</v>
      </c>
      <c r="H18" s="311">
        <v>287.6</v>
      </c>
      <c r="I18" s="310">
        <f t="shared" si="3"/>
        <v>0.1810910801135699</v>
      </c>
      <c r="J18" s="311">
        <v>142.4</v>
      </c>
      <c r="K18" s="310">
        <f t="shared" si="4"/>
        <v>0.2374501689030349</v>
      </c>
      <c r="L18" s="311">
        <v>133.4</v>
      </c>
      <c r="M18" s="310">
        <f t="shared" si="5"/>
        <v>0.29649386008779244</v>
      </c>
      <c r="N18" s="1"/>
      <c r="O18" s="122"/>
      <c r="P18" s="116"/>
      <c r="Q18" s="117"/>
      <c r="R18" s="118"/>
      <c r="S18" s="118"/>
      <c r="T18" s="118"/>
      <c r="U18" s="118"/>
      <c r="V18" s="118"/>
      <c r="W18" s="119"/>
      <c r="X18" s="118"/>
      <c r="Y18" s="118"/>
      <c r="Z18" s="118"/>
      <c r="AA18" s="44"/>
      <c r="AB18" s="44"/>
      <c r="AC18" s="44"/>
    </row>
    <row r="19" spans="1:26" ht="15" customHeight="1">
      <c r="A19" s="220" t="s">
        <v>175</v>
      </c>
      <c r="B19" s="309">
        <v>22490</v>
      </c>
      <c r="C19" s="310">
        <f t="shared" si="0"/>
        <v>7.508379739059599</v>
      </c>
      <c r="D19" s="309">
        <v>7834</v>
      </c>
      <c r="E19" s="310">
        <f t="shared" si="1"/>
        <v>0.7942366579732957</v>
      </c>
      <c r="F19" s="309">
        <v>8386</v>
      </c>
      <c r="G19" s="310">
        <f t="shared" si="2"/>
        <v>0.7536770624568977</v>
      </c>
      <c r="H19" s="309">
        <v>1215</v>
      </c>
      <c r="I19" s="310">
        <f t="shared" si="3"/>
        <v>0.7650405505493303</v>
      </c>
      <c r="J19" s="309">
        <v>481.3</v>
      </c>
      <c r="K19" s="310">
        <f t="shared" si="4"/>
        <v>0.802561561046564</v>
      </c>
      <c r="L19" s="309">
        <v>334.1</v>
      </c>
      <c r="M19" s="310">
        <f t="shared" si="5"/>
        <v>0.7425682058120798</v>
      </c>
      <c r="N19" s="5"/>
      <c r="O19" s="121"/>
      <c r="P19" s="116"/>
      <c r="Q19" s="117"/>
      <c r="R19" s="118"/>
      <c r="S19" s="118"/>
      <c r="T19" s="118"/>
      <c r="U19" s="118"/>
      <c r="V19" s="118"/>
      <c r="W19" s="119"/>
      <c r="X19" s="118"/>
      <c r="Y19" s="118"/>
      <c r="Z19" s="118"/>
    </row>
    <row r="20" spans="1:26" ht="15" customHeight="1">
      <c r="A20" s="220" t="s">
        <v>160</v>
      </c>
      <c r="B20" s="309">
        <v>144</v>
      </c>
      <c r="C20" s="310">
        <f t="shared" si="0"/>
        <v>0.04807499699531269</v>
      </c>
      <c r="D20" s="309">
        <v>8153</v>
      </c>
      <c r="E20" s="310">
        <f t="shared" si="1"/>
        <v>0.8265779260219912</v>
      </c>
      <c r="F20" s="309">
        <v>11901</v>
      </c>
      <c r="G20" s="310">
        <f t="shared" si="2"/>
        <v>1.0695815311590198</v>
      </c>
      <c r="H20" s="309">
        <v>1195.7</v>
      </c>
      <c r="I20" s="310">
        <f t="shared" si="3"/>
        <v>0.7528880545611805</v>
      </c>
      <c r="J20" s="309">
        <v>756.8</v>
      </c>
      <c r="K20" s="312">
        <f t="shared" si="4"/>
        <v>1.261954268439725</v>
      </c>
      <c r="L20" s="309">
        <v>390.1</v>
      </c>
      <c r="M20" s="310">
        <f t="shared" si="5"/>
        <v>0.8670333944546313</v>
      </c>
      <c r="N20" s="5"/>
      <c r="O20" s="121"/>
      <c r="P20" s="116"/>
      <c r="Q20" s="117"/>
      <c r="R20" s="118"/>
      <c r="S20" s="118"/>
      <c r="T20" s="118"/>
      <c r="U20" s="118"/>
      <c r="V20" s="118"/>
      <c r="W20" s="119"/>
      <c r="X20" s="118"/>
      <c r="Y20" s="118"/>
      <c r="Z20" s="118"/>
    </row>
    <row r="21" spans="1:26" ht="18" customHeight="1">
      <c r="A21" s="221" t="s">
        <v>6</v>
      </c>
      <c r="B21" s="313">
        <v>4115385</v>
      </c>
      <c r="C21" s="313"/>
      <c r="D21" s="313">
        <v>12784502</v>
      </c>
      <c r="E21" s="313"/>
      <c r="F21" s="313">
        <v>15120301</v>
      </c>
      <c r="G21" s="313"/>
      <c r="H21" s="313">
        <v>3865560.9</v>
      </c>
      <c r="I21" s="314"/>
      <c r="J21" s="313">
        <v>1075490</v>
      </c>
      <c r="K21" s="314"/>
      <c r="L21" s="313">
        <v>728600.4</v>
      </c>
      <c r="M21" s="314"/>
      <c r="N21" s="5"/>
      <c r="O21" s="121"/>
      <c r="P21" s="116"/>
      <c r="Q21" s="117"/>
      <c r="R21" s="118"/>
      <c r="S21" s="118"/>
      <c r="T21" s="118"/>
      <c r="U21" s="118"/>
      <c r="V21" s="118"/>
      <c r="W21" s="119"/>
      <c r="X21" s="118"/>
      <c r="Y21" s="118"/>
      <c r="Z21" s="118"/>
    </row>
    <row r="22" spans="1:26" ht="12.75">
      <c r="A22" s="315"/>
      <c r="B22" s="315"/>
      <c r="C22" s="315"/>
      <c r="D22" s="315"/>
      <c r="E22" s="315"/>
      <c r="F22" s="315"/>
      <c r="G22" s="299"/>
      <c r="H22" s="299"/>
      <c r="I22" s="299"/>
      <c r="J22" s="299"/>
      <c r="K22" s="299"/>
      <c r="L22" s="299"/>
      <c r="M22" s="299"/>
      <c r="P22" s="116"/>
      <c r="Q22" s="117"/>
      <c r="R22" s="118"/>
      <c r="S22" s="118"/>
      <c r="T22" s="118"/>
      <c r="U22" s="118"/>
      <c r="V22" s="118"/>
      <c r="W22" s="119"/>
      <c r="X22" s="118"/>
      <c r="Y22" s="118"/>
      <c r="Z22" s="118"/>
    </row>
    <row r="23" spans="1:26" ht="20.25" customHeight="1">
      <c r="A23" s="125" t="s">
        <v>171</v>
      </c>
      <c r="B23" s="316"/>
      <c r="C23" s="316"/>
      <c r="D23" s="316"/>
      <c r="E23" s="316"/>
      <c r="F23" s="316"/>
      <c r="G23" s="299"/>
      <c r="H23" s="299"/>
      <c r="I23" s="299"/>
      <c r="J23" s="299"/>
      <c r="K23" s="299"/>
      <c r="L23" s="299"/>
      <c r="M23" s="299"/>
      <c r="P23" s="116"/>
      <c r="Q23" s="117"/>
      <c r="R23" s="118"/>
      <c r="S23" s="118"/>
      <c r="T23" s="118"/>
      <c r="U23" s="118"/>
      <c r="V23" s="118"/>
      <c r="W23" s="119"/>
      <c r="X23" s="118"/>
      <c r="Y23" s="118"/>
      <c r="Z23" s="118"/>
    </row>
    <row r="24" spans="1:26" ht="12.75">
      <c r="A24" s="317" t="s">
        <v>39</v>
      </c>
      <c r="B24" s="299"/>
      <c r="C24" s="299"/>
      <c r="D24" s="299"/>
      <c r="E24" s="299"/>
      <c r="F24" s="299"/>
      <c r="G24" s="299"/>
      <c r="H24" s="299"/>
      <c r="I24" s="299"/>
      <c r="J24" s="299"/>
      <c r="K24" s="299"/>
      <c r="L24" s="299"/>
      <c r="M24" s="299"/>
      <c r="P24" s="57"/>
      <c r="Q24" s="44"/>
      <c r="R24" s="123"/>
      <c r="S24" s="123"/>
      <c r="T24" s="123"/>
      <c r="U24" s="123"/>
      <c r="V24" s="123"/>
      <c r="W24" s="123"/>
      <c r="X24" s="123"/>
      <c r="Y24" s="123"/>
      <c r="Z24" s="123"/>
    </row>
    <row r="25" spans="1:13" ht="12.75">
      <c r="A25" s="115" t="s">
        <v>90</v>
      </c>
      <c r="B25" s="299"/>
      <c r="C25" s="299"/>
      <c r="D25" s="299"/>
      <c r="E25" s="299"/>
      <c r="F25" s="299"/>
      <c r="G25" s="299"/>
      <c r="H25" s="299"/>
      <c r="I25" s="299"/>
      <c r="J25" s="299"/>
      <c r="K25" s="299"/>
      <c r="L25" s="299"/>
      <c r="M25" s="299"/>
    </row>
  </sheetData>
  <sheetProtection/>
  <mergeCells count="7">
    <mergeCell ref="A22:F22"/>
    <mergeCell ref="L4:M4"/>
    <mergeCell ref="B4:C4"/>
    <mergeCell ref="J4:K4"/>
    <mergeCell ref="H4:I4"/>
    <mergeCell ref="D4:E4"/>
    <mergeCell ref="F4:G4"/>
  </mergeCells>
  <hyperlinks>
    <hyperlink ref="E1" location="Sommaire!A1" display="Retour au sommaire"/>
  </hyperlinks>
  <printOptions/>
  <pageMargins left="0.17" right="0.17" top="0.984251969" bottom="0.984251969" header="0.4921259845" footer="0.4921259845"/>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selection activeCell="A35" sqref="A35"/>
    </sheetView>
  </sheetViews>
  <sheetFormatPr defaultColWidth="11.421875" defaultRowHeight="12.75"/>
  <cols>
    <col min="1" max="1" width="62.140625" style="2" customWidth="1"/>
    <col min="2" max="2" width="16.140625" style="2" customWidth="1"/>
    <col min="3" max="3" width="21.140625" style="2" customWidth="1"/>
    <col min="4" max="4" width="20.421875" style="2" customWidth="1"/>
    <col min="5" max="5" width="21.28125" style="2" customWidth="1"/>
    <col min="6" max="6" width="21.00390625" style="2" customWidth="1"/>
    <col min="7" max="7" width="12.8515625" style="2" bestFit="1" customWidth="1"/>
    <col min="8" max="8" width="13.8515625" style="2" bestFit="1" customWidth="1"/>
    <col min="9" max="9" width="12.57421875" style="2" bestFit="1" customWidth="1"/>
    <col min="10" max="10" width="13.28125" style="2" bestFit="1" customWidth="1"/>
    <col min="11" max="12" width="13.7109375" style="2" bestFit="1" customWidth="1"/>
    <col min="13" max="13" width="11.57421875" style="2" bestFit="1" customWidth="1"/>
    <col min="14" max="16384" width="11.421875" style="2" customWidth="1"/>
  </cols>
  <sheetData>
    <row r="1" spans="1:8" ht="15.75">
      <c r="A1" s="42" t="s">
        <v>163</v>
      </c>
      <c r="B1" s="3"/>
      <c r="C1" s="3"/>
      <c r="E1" s="38" t="s">
        <v>38</v>
      </c>
      <c r="F1" s="3"/>
      <c r="G1" s="3"/>
      <c r="H1" s="3"/>
    </row>
    <row r="2" spans="1:8" s="20" customFormat="1" ht="12.75" customHeight="1">
      <c r="A2" s="44" t="s">
        <v>184</v>
      </c>
      <c r="B2" s="358"/>
      <c r="C2" s="358"/>
      <c r="D2" s="358"/>
      <c r="E2" s="358"/>
      <c r="F2" s="358"/>
      <c r="G2" s="60"/>
      <c r="H2" s="60"/>
    </row>
    <row r="3" spans="1:6" ht="12.75">
      <c r="A3" s="177"/>
      <c r="B3" s="177"/>
      <c r="C3" s="177"/>
      <c r="D3" s="177"/>
      <c r="E3" s="177"/>
      <c r="F3" s="177"/>
    </row>
    <row r="4" spans="1:19" ht="41.25" customHeight="1">
      <c r="A4" s="43"/>
      <c r="B4" s="233" t="s">
        <v>7</v>
      </c>
      <c r="C4" s="233" t="s">
        <v>213</v>
      </c>
      <c r="D4" s="233" t="s">
        <v>214</v>
      </c>
      <c r="E4" s="233" t="s">
        <v>173</v>
      </c>
      <c r="F4" s="233" t="s">
        <v>174</v>
      </c>
      <c r="G4" s="127"/>
      <c r="H4" s="127"/>
      <c r="I4" s="127"/>
      <c r="J4" s="127"/>
      <c r="K4" s="127"/>
      <c r="L4" s="127"/>
      <c r="M4" s="20"/>
      <c r="N4" s="20"/>
      <c r="O4" s="20"/>
      <c r="P4" s="20"/>
      <c r="Q4" s="20"/>
      <c r="R4" s="20"/>
      <c r="S4" s="20"/>
    </row>
    <row r="5" spans="1:19" ht="17.25" customHeight="1">
      <c r="A5" s="230" t="s">
        <v>172</v>
      </c>
      <c r="B5" s="231">
        <f>'entreprises structure'!D6/'entreprises structure'!B6</f>
        <v>3.292990007382998</v>
      </c>
      <c r="C5" s="231">
        <f>'entreprises structure'!H6/'entreprises structure'!D6*1000</f>
        <v>161.01197733344725</v>
      </c>
      <c r="D5" s="231">
        <f>'entreprises structure'!L6/'entreprises structure'!D6*1000</f>
        <v>45.61487469219237</v>
      </c>
      <c r="E5" s="232">
        <f>'entreprises structure'!L6/'entreprises structure'!J6*100</f>
        <v>75.02441519922611</v>
      </c>
      <c r="F5" s="232">
        <f>'entreprises structure'!J6/'entreprises structure'!H6*100</f>
        <v>37.76119101730596</v>
      </c>
      <c r="G5" s="128"/>
      <c r="H5" s="132"/>
      <c r="I5" s="128"/>
      <c r="J5" s="132"/>
      <c r="K5" s="128"/>
      <c r="L5" s="132"/>
      <c r="M5" s="20"/>
      <c r="N5" s="20"/>
      <c r="O5" s="20"/>
      <c r="P5" s="20"/>
      <c r="Q5" s="20"/>
      <c r="R5" s="20"/>
      <c r="S5" s="20"/>
    </row>
    <row r="6" spans="1:19" ht="17.25" customHeight="1">
      <c r="A6" s="126" t="s">
        <v>6</v>
      </c>
      <c r="B6" s="9">
        <f>'entreprises structure'!D21/'entreprises structure'!B21</f>
        <v>3.106514214344466</v>
      </c>
      <c r="C6" s="9">
        <f>'entreprises structure'!H21/'entreprises structure'!D21*1000</f>
        <v>302.3630408130094</v>
      </c>
      <c r="D6" s="9">
        <f>'entreprises structure'!L21/'entreprises structure'!D21*1000</f>
        <v>56.99090977497598</v>
      </c>
      <c r="E6" s="10">
        <f>'entreprises structure'!L21/'entreprises structure'!J21*100</f>
        <v>67.74590186798576</v>
      </c>
      <c r="F6" s="10">
        <f>'entreprises structure'!J21/'entreprises structure'!H21*100</f>
        <v>27.82235302514572</v>
      </c>
      <c r="G6" s="128"/>
      <c r="H6" s="132"/>
      <c r="I6" s="128"/>
      <c r="J6" s="132"/>
      <c r="K6" s="128"/>
      <c r="L6" s="132"/>
      <c r="M6" s="20"/>
      <c r="N6" s="20"/>
      <c r="O6" s="20"/>
      <c r="P6" s="20"/>
      <c r="Q6" s="20"/>
      <c r="R6" s="20"/>
      <c r="S6" s="20"/>
    </row>
    <row r="7" spans="1:19" ht="15" customHeight="1">
      <c r="A7" s="217" t="s">
        <v>161</v>
      </c>
      <c r="B7" s="319">
        <f>'entreprises structure'!D10/'entreprises structure'!B10</f>
        <v>3.6435720124605084</v>
      </c>
      <c r="C7" s="319">
        <f>'entreprises structure'!H10/'entreprises structure'!D10*1000</f>
        <v>139.59640793359165</v>
      </c>
      <c r="D7" s="319">
        <f>'entreprises structure'!L10/'entreprises structure'!D10*1000</f>
        <v>39.410862302099815</v>
      </c>
      <c r="E7" s="320">
        <f>'entreprises structure'!L10/'entreprises structure'!J10*100</f>
        <v>65.37714877737208</v>
      </c>
      <c r="F7" s="320">
        <f>'entreprises structure'!J10/'entreprises structure'!H10*100</f>
        <v>43.18328910047302</v>
      </c>
      <c r="G7" s="129"/>
      <c r="H7" s="130"/>
      <c r="I7" s="129"/>
      <c r="J7" s="130"/>
      <c r="K7" s="129"/>
      <c r="L7" s="130"/>
      <c r="M7" s="20"/>
      <c r="N7" s="20"/>
      <c r="O7" s="20"/>
      <c r="P7" s="20"/>
      <c r="Q7" s="20"/>
      <c r="R7" s="20"/>
      <c r="S7" s="20"/>
    </row>
    <row r="8" spans="1:19" ht="15" customHeight="1">
      <c r="A8" s="218" t="s">
        <v>170</v>
      </c>
      <c r="B8" s="319">
        <f>'entreprises structure'!D11/'entreprises structure'!B11</f>
        <v>6.775987664167597</v>
      </c>
      <c r="C8" s="319">
        <f>'entreprises structure'!H11/'entreprises structure'!D11*1000</f>
        <v>128.53824664929846</v>
      </c>
      <c r="D8" s="319">
        <f>'entreprises structure'!L11/'entreprises structure'!D11*1000</f>
        <v>40.20371009761762</v>
      </c>
      <c r="E8" s="320">
        <f>'entreprises structure'!L11/'entreprises structure'!J11*100</f>
        <v>67.2741835944168</v>
      </c>
      <c r="F8" s="320">
        <f>'entreprises structure'!J11/'entreprises structure'!H11*100</f>
        <v>46.49275963956924</v>
      </c>
      <c r="G8" s="129"/>
      <c r="H8" s="130"/>
      <c r="I8" s="129"/>
      <c r="J8" s="130"/>
      <c r="K8" s="129"/>
      <c r="L8" s="130"/>
      <c r="M8" s="20"/>
      <c r="N8" s="20"/>
      <c r="O8" s="20"/>
      <c r="P8" s="20"/>
      <c r="Q8" s="20"/>
      <c r="R8" s="20"/>
      <c r="S8" s="20"/>
    </row>
    <row r="9" spans="1:19" ht="15" customHeight="1">
      <c r="A9" s="218" t="s">
        <v>162</v>
      </c>
      <c r="B9" s="319">
        <f>'entreprises structure'!D12/'entreprises structure'!B12</f>
        <v>3.206990896745964</v>
      </c>
      <c r="C9" s="319">
        <f>'entreprises structure'!H12/'entreprises structure'!D12*1000</f>
        <v>104.84563535253102</v>
      </c>
      <c r="D9" s="319">
        <f>'entreprises structure'!L12/'entreprises structure'!D12*1000</f>
        <v>38.699842859517666</v>
      </c>
      <c r="E9" s="320">
        <f>'entreprises structure'!L12/'entreprises structure'!J12*100</f>
        <v>81.56972669936931</v>
      </c>
      <c r="F9" s="320">
        <f>'entreprises structure'!J12/'entreprises structure'!H12*100</f>
        <v>45.25117269768333</v>
      </c>
      <c r="G9" s="129"/>
      <c r="H9" s="130"/>
      <c r="I9" s="129"/>
      <c r="J9" s="130"/>
      <c r="K9" s="129"/>
      <c r="L9" s="130"/>
      <c r="M9" s="20"/>
      <c r="N9" s="20"/>
      <c r="O9" s="20"/>
      <c r="P9" s="20"/>
      <c r="Q9" s="20"/>
      <c r="R9" s="20"/>
      <c r="S9" s="20"/>
    </row>
    <row r="10" spans="1:19" ht="15" customHeight="1">
      <c r="A10" s="218" t="s">
        <v>14</v>
      </c>
      <c r="B10" s="319">
        <f>'entreprises structure'!D13/'entreprises structure'!B13</f>
        <v>1.8144666550417703</v>
      </c>
      <c r="C10" s="319">
        <f>'entreprises structure'!H13/'entreprises structure'!D13*1000</f>
        <v>117.93783089584316</v>
      </c>
      <c r="D10" s="319">
        <f>'entreprises structure'!L13/'entreprises structure'!D13*1000</f>
        <v>33.25121000856179</v>
      </c>
      <c r="E10" s="320">
        <f>'entreprises structure'!L13/'entreprises structure'!J13*100</f>
        <v>75.20401509612915</v>
      </c>
      <c r="F10" s="320">
        <f>'entreprises structure'!J13/'entreprises structure'!H13*100</f>
        <v>37.489814362119795</v>
      </c>
      <c r="G10" s="129"/>
      <c r="H10" s="130"/>
      <c r="I10" s="129"/>
      <c r="J10" s="130"/>
      <c r="K10" s="129"/>
      <c r="L10" s="130"/>
      <c r="M10" s="20"/>
      <c r="N10" s="20"/>
      <c r="O10" s="20"/>
      <c r="P10" s="20"/>
      <c r="Q10" s="20"/>
      <c r="R10" s="20"/>
      <c r="S10" s="20"/>
    </row>
    <row r="11" spans="1:19" ht="15" customHeight="1">
      <c r="A11" s="218" t="s">
        <v>164</v>
      </c>
      <c r="B11" s="319">
        <f>'entreprises structure'!D14/'entreprises structure'!B14</f>
        <v>0.8736029551051335</v>
      </c>
      <c r="C11" s="319">
        <f>'entreprises structure'!H14/'entreprises structure'!D14*1000</f>
        <v>178.56562042608553</v>
      </c>
      <c r="D11" s="319">
        <f>'entreprises structure'!L14/'entreprises structure'!D14*1000</f>
        <v>49.21125386241665</v>
      </c>
      <c r="E11" s="320">
        <f>'entreprises structure'!L14/'entreprises structure'!J14*100</f>
        <v>62.886633646219394</v>
      </c>
      <c r="F11" s="320">
        <f>'entreprises structure'!J14/'entreprises structure'!H14*100</f>
        <v>43.82361870066788</v>
      </c>
      <c r="G11" s="129"/>
      <c r="H11" s="130"/>
      <c r="I11" s="129"/>
      <c r="J11" s="130"/>
      <c r="K11" s="129"/>
      <c r="L11" s="130"/>
      <c r="M11" s="20"/>
      <c r="N11" s="20"/>
      <c r="O11" s="20"/>
      <c r="P11" s="20"/>
      <c r="Q11" s="20"/>
      <c r="R11" s="20"/>
      <c r="S11" s="20"/>
    </row>
    <row r="12" spans="1:19" ht="15" customHeight="1">
      <c r="A12" s="219" t="s">
        <v>165</v>
      </c>
      <c r="B12" s="319">
        <f>'entreprises structure'!D15/'entreprises structure'!B15</f>
        <v>4.20943117458754</v>
      </c>
      <c r="C12" s="319">
        <f>'entreprises structure'!H15/'entreprises structure'!D15*1000</f>
        <v>399.92980198309397</v>
      </c>
      <c r="D12" s="319">
        <f>'entreprises structure'!L15/'entreprises structure'!D15*1000</f>
        <v>50.408025973266255</v>
      </c>
      <c r="E12" s="320">
        <f>'entreprises structure'!L15/'entreprises structure'!J15*100</f>
        <v>92.6260346124906</v>
      </c>
      <c r="F12" s="320">
        <f>'entreprises structure'!J15/'entreprises structure'!H15*100</f>
        <v>13.607641225170406</v>
      </c>
      <c r="G12" s="129"/>
      <c r="H12" s="130"/>
      <c r="I12" s="129"/>
      <c r="J12" s="130"/>
      <c r="K12" s="129"/>
      <c r="L12" s="130"/>
      <c r="M12" s="20"/>
      <c r="N12" s="20"/>
      <c r="O12" s="20"/>
      <c r="P12" s="20"/>
      <c r="Q12" s="20"/>
      <c r="R12" s="20"/>
      <c r="S12" s="20"/>
    </row>
    <row r="13" spans="1:19" ht="15" customHeight="1">
      <c r="A13" s="220" t="s">
        <v>166</v>
      </c>
      <c r="B13" s="319">
        <f>'entreprises structure'!D16/'entreprises structure'!B16</f>
        <v>44.8367758186398</v>
      </c>
      <c r="C13" s="319">
        <f>'entreprises structure'!H16/'entreprises structure'!D16*1000</f>
        <v>123.87950697183177</v>
      </c>
      <c r="D13" s="319">
        <f>'entreprises structure'!L16/'entreprises structure'!D16*1000</f>
        <v>54.69994719160459</v>
      </c>
      <c r="E13" s="320">
        <f>'entreprises structure'!L16/'entreprises structure'!J16*100</f>
        <v>81.06080788571049</v>
      </c>
      <c r="F13" s="320">
        <f>'entreprises structure'!J16/'entreprises structure'!H16*100</f>
        <v>54.47240009432763</v>
      </c>
      <c r="G13" s="129"/>
      <c r="H13" s="130"/>
      <c r="I13" s="129"/>
      <c r="J13" s="130"/>
      <c r="K13" s="129"/>
      <c r="L13" s="130"/>
      <c r="M13" s="20"/>
      <c r="N13" s="20"/>
      <c r="O13" s="20"/>
      <c r="P13" s="20"/>
      <c r="Q13" s="20"/>
      <c r="R13" s="20"/>
      <c r="S13" s="20"/>
    </row>
    <row r="14" spans="1:19" ht="15" customHeight="1">
      <c r="A14" s="173" t="s">
        <v>168</v>
      </c>
      <c r="B14" s="319">
        <f>'entreprises structure'!D17/'entreprises structure'!B17</f>
        <v>3.169027384324835</v>
      </c>
      <c r="C14" s="319">
        <f>'entreprises structure'!H17/'entreprises structure'!D17*1000</f>
        <v>330.61183949145806</v>
      </c>
      <c r="D14" s="319">
        <f>'entreprises structure'!L17/'entreprises structure'!D17*1000</f>
        <v>47.129519268971</v>
      </c>
      <c r="E14" s="320">
        <f>'entreprises structure'!L17/'entreprises structure'!J17*100</f>
        <v>51.55927414973378</v>
      </c>
      <c r="F14" s="320">
        <f>'entreprises structure'!J17/'entreprises structure'!H17*100</f>
        <v>27.648260529952534</v>
      </c>
      <c r="G14" s="129"/>
      <c r="H14" s="130"/>
      <c r="I14" s="129"/>
      <c r="J14" s="130"/>
      <c r="K14" s="129"/>
      <c r="L14" s="130"/>
      <c r="M14" s="20"/>
      <c r="N14" s="20"/>
      <c r="O14" s="20"/>
      <c r="P14" s="20"/>
      <c r="Q14" s="20"/>
      <c r="R14" s="20"/>
      <c r="S14" s="20"/>
    </row>
    <row r="15" spans="1:19" ht="15" customHeight="1">
      <c r="A15" s="173" t="s">
        <v>167</v>
      </c>
      <c r="B15" s="319">
        <f>'entreprises structure'!D18/'entreprises structure'!B18</f>
        <v>8.098630136986301</v>
      </c>
      <c r="C15" s="319">
        <f>'entreprises structure'!H18/'entreprises structure'!D18*1000</f>
        <v>97.29364005412721</v>
      </c>
      <c r="D15" s="319">
        <f>'entreprises structure'!L18/'entreprises structure'!D18*1000</f>
        <v>45.128552097428965</v>
      </c>
      <c r="E15" s="320">
        <f>'entreprises structure'!L18/'entreprises structure'!J18*100</f>
        <v>93.67977528089888</v>
      </c>
      <c r="F15" s="320">
        <f>'entreprises structure'!J18/'entreprises structure'!H18*100</f>
        <v>49.51321279554937</v>
      </c>
      <c r="G15" s="129"/>
      <c r="H15" s="130"/>
      <c r="I15" s="129"/>
      <c r="J15" s="130"/>
      <c r="K15" s="129"/>
      <c r="L15" s="130"/>
      <c r="M15" s="20"/>
      <c r="N15" s="20"/>
      <c r="O15" s="20"/>
      <c r="P15" s="20"/>
      <c r="Q15" s="20"/>
      <c r="R15" s="20"/>
      <c r="S15" s="20"/>
    </row>
    <row r="16" spans="1:19" ht="15" customHeight="1">
      <c r="A16" s="220" t="s">
        <v>175</v>
      </c>
      <c r="B16" s="319">
        <f>'entreprises structure'!D19/'entreprises structure'!B19</f>
        <v>0.3483325922632281</v>
      </c>
      <c r="C16" s="319">
        <f>'entreprises structure'!H19/'entreprises structure'!D19*1000</f>
        <v>155.09318355884605</v>
      </c>
      <c r="D16" s="319">
        <f>'entreprises structure'!L19/'entreprises structure'!D19*1000</f>
        <v>42.64743426091397</v>
      </c>
      <c r="E16" s="320">
        <f>'entreprises structure'!L19/'entreprises structure'!J19*100</f>
        <v>69.41616455433201</v>
      </c>
      <c r="F16" s="320">
        <f>'entreprises structure'!J19/'entreprises structure'!H19*100</f>
        <v>39.61316872427984</v>
      </c>
      <c r="G16" s="129"/>
      <c r="H16" s="130"/>
      <c r="I16" s="129"/>
      <c r="J16" s="130"/>
      <c r="K16" s="129"/>
      <c r="L16" s="130"/>
      <c r="M16" s="20"/>
      <c r="N16" s="20"/>
      <c r="O16" s="20"/>
      <c r="P16" s="20"/>
      <c r="Q16" s="20"/>
      <c r="R16" s="20"/>
      <c r="S16" s="20"/>
    </row>
    <row r="17" spans="1:19" ht="15" customHeight="1">
      <c r="A17" s="220" t="s">
        <v>160</v>
      </c>
      <c r="B17" s="319">
        <f>'entreprises structure'!D20/'entreprises structure'!B20</f>
        <v>56.61805555555556</v>
      </c>
      <c r="C17" s="319">
        <f>'entreprises structure'!H20/'entreprises structure'!D20*1000</f>
        <v>146.6576720225684</v>
      </c>
      <c r="D17" s="319">
        <f>'entreprises structure'!L20/'entreprises structure'!D20*1000</f>
        <v>47.84741812829633</v>
      </c>
      <c r="E17" s="320">
        <f>'entreprises structure'!L20/'entreprises structure'!J20*100</f>
        <v>51.54598308668077</v>
      </c>
      <c r="F17" s="320">
        <f>'entreprises structure'!J20/'entreprises structure'!H20*100</f>
        <v>63.293468261269545</v>
      </c>
      <c r="G17" s="129"/>
      <c r="H17" s="130"/>
      <c r="I17" s="129"/>
      <c r="J17" s="131"/>
      <c r="K17" s="129"/>
      <c r="L17" s="130"/>
      <c r="M17" s="20"/>
      <c r="N17" s="20"/>
      <c r="O17" s="20"/>
      <c r="P17" s="20"/>
      <c r="Q17" s="20"/>
      <c r="R17" s="20"/>
      <c r="S17" s="20"/>
    </row>
    <row r="18" spans="1:19" ht="12.75">
      <c r="A18" s="315"/>
      <c r="B18" s="315"/>
      <c r="C18" s="315"/>
      <c r="D18" s="315"/>
      <c r="E18" s="315"/>
      <c r="F18" s="299"/>
      <c r="G18" s="60"/>
      <c r="H18" s="60"/>
      <c r="I18" s="60"/>
      <c r="J18" s="60"/>
      <c r="K18" s="60"/>
      <c r="L18" s="60"/>
      <c r="M18" s="20"/>
      <c r="N18" s="20"/>
      <c r="O18" s="20"/>
      <c r="P18" s="20"/>
      <c r="Q18" s="20"/>
      <c r="R18" s="20"/>
      <c r="S18" s="20"/>
    </row>
    <row r="19" spans="1:19" ht="14.25">
      <c r="A19" s="125" t="s">
        <v>171</v>
      </c>
      <c r="B19" s="316"/>
      <c r="C19" s="316"/>
      <c r="D19" s="316"/>
      <c r="E19" s="316"/>
      <c r="F19" s="299"/>
      <c r="G19" s="60"/>
      <c r="H19" s="60"/>
      <c r="I19" s="60"/>
      <c r="J19" s="60"/>
      <c r="K19" s="60"/>
      <c r="L19" s="60"/>
      <c r="M19" s="20"/>
      <c r="N19" s="20"/>
      <c r="O19" s="20"/>
      <c r="P19" s="20"/>
      <c r="Q19" s="20"/>
      <c r="R19" s="20"/>
      <c r="S19" s="20"/>
    </row>
    <row r="20" spans="1:19" ht="12.75">
      <c r="A20" s="317" t="s">
        <v>39</v>
      </c>
      <c r="B20" s="299"/>
      <c r="C20" s="299"/>
      <c r="D20" s="299"/>
      <c r="E20" s="299"/>
      <c r="F20" s="299"/>
      <c r="G20" s="60"/>
      <c r="H20" s="60"/>
      <c r="I20" s="60"/>
      <c r="J20" s="60"/>
      <c r="K20" s="60"/>
      <c r="L20" s="60"/>
      <c r="M20" s="20"/>
      <c r="N20" s="20"/>
      <c r="O20" s="20"/>
      <c r="P20" s="20"/>
      <c r="Q20" s="20"/>
      <c r="R20" s="20"/>
      <c r="S20" s="20"/>
    </row>
    <row r="21" spans="1:19" ht="12.75">
      <c r="A21" s="115" t="s">
        <v>90</v>
      </c>
      <c r="B21" s="299"/>
      <c r="C21" s="299"/>
      <c r="D21" s="299"/>
      <c r="E21" s="299"/>
      <c r="F21" s="299"/>
      <c r="G21" s="60"/>
      <c r="H21" s="60"/>
      <c r="I21" s="60"/>
      <c r="J21" s="60"/>
      <c r="K21" s="60"/>
      <c r="L21" s="60"/>
      <c r="M21" s="20"/>
      <c r="N21" s="20"/>
      <c r="O21" s="20"/>
      <c r="P21" s="20"/>
      <c r="Q21" s="20"/>
      <c r="R21" s="20"/>
      <c r="S21" s="20"/>
    </row>
  </sheetData>
  <sheetProtection/>
  <mergeCells count="1">
    <mergeCell ref="A18:E18"/>
  </mergeCells>
  <hyperlinks>
    <hyperlink ref="E1" location="Sommaire!A1" display="Retour au sommaire"/>
  </hyperlinks>
  <printOptions/>
  <pageMargins left="0.17" right="0.17" top="0.984251969" bottom="0.984251969" header="0.4921259845" footer="0.4921259845"/>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B25" sqref="B25"/>
    </sheetView>
  </sheetViews>
  <sheetFormatPr defaultColWidth="11.421875" defaultRowHeight="12.75"/>
  <cols>
    <col min="1" max="1" width="52.8515625" style="11" customWidth="1"/>
    <col min="2" max="2" width="9.28125" style="11" customWidth="1"/>
    <col min="3" max="4" width="9.28125" style="12" customWidth="1"/>
    <col min="5" max="13" width="9.28125" style="11" customWidth="1"/>
    <col min="14" max="16384" width="11.421875" style="11" customWidth="1"/>
  </cols>
  <sheetData>
    <row r="1" spans="1:4" ht="15.75">
      <c r="A1" s="41" t="s">
        <v>81</v>
      </c>
      <c r="D1" s="318" t="s">
        <v>38</v>
      </c>
    </row>
    <row r="2" spans="1:13" ht="12.75">
      <c r="A2" s="13" t="s">
        <v>82</v>
      </c>
      <c r="B2" s="321"/>
      <c r="C2" s="322"/>
      <c r="E2" s="321"/>
      <c r="F2" s="321"/>
      <c r="G2" s="321"/>
      <c r="H2" s="19"/>
      <c r="I2" s="321"/>
      <c r="J2" s="321"/>
      <c r="K2" s="321"/>
      <c r="L2" s="321"/>
      <c r="M2" s="321"/>
    </row>
    <row r="3" spans="1:13" ht="12.75">
      <c r="A3" s="13"/>
      <c r="B3" s="321"/>
      <c r="C3" s="322"/>
      <c r="E3" s="321"/>
      <c r="F3" s="321"/>
      <c r="G3" s="321"/>
      <c r="H3" s="19"/>
      <c r="I3" s="321"/>
      <c r="J3" s="321"/>
      <c r="K3" s="19" t="s">
        <v>92</v>
      </c>
      <c r="L3" s="19"/>
      <c r="M3" s="321"/>
    </row>
    <row r="4" spans="1:13" s="13" customFormat="1" ht="12.75">
      <c r="A4" s="14"/>
      <c r="B4" s="15">
        <v>2003</v>
      </c>
      <c r="C4" s="15">
        <v>2004</v>
      </c>
      <c r="D4" s="16">
        <v>2005</v>
      </c>
      <c r="E4" s="15">
        <v>2006</v>
      </c>
      <c r="F4" s="15">
        <v>2007</v>
      </c>
      <c r="G4" s="15">
        <v>2008</v>
      </c>
      <c r="H4" s="15">
        <v>2009</v>
      </c>
      <c r="I4" s="15">
        <v>2010</v>
      </c>
      <c r="J4" s="15">
        <v>2011</v>
      </c>
      <c r="K4" s="15">
        <v>2012</v>
      </c>
      <c r="L4" s="15" t="s">
        <v>185</v>
      </c>
      <c r="M4" s="15" t="s">
        <v>186</v>
      </c>
    </row>
    <row r="5" spans="1:13" s="13" customFormat="1" ht="12.75">
      <c r="A5" s="511" t="s">
        <v>8</v>
      </c>
      <c r="B5" s="17"/>
      <c r="C5" s="17"/>
      <c r="D5" s="17"/>
      <c r="E5" s="18"/>
      <c r="F5" s="18"/>
      <c r="G5" s="18"/>
      <c r="M5" s="508"/>
    </row>
    <row r="6" spans="1:13" s="20" customFormat="1" ht="12.75">
      <c r="A6" s="323" t="s">
        <v>79</v>
      </c>
      <c r="B6" s="93">
        <v>69.984837</v>
      </c>
      <c r="C6" s="93">
        <v>72.27619800000001</v>
      </c>
      <c r="D6" s="93">
        <v>75.230678</v>
      </c>
      <c r="E6" s="93">
        <v>79.206045</v>
      </c>
      <c r="F6" s="93">
        <v>83.23884299999999</v>
      </c>
      <c r="G6" s="93">
        <v>84.43558999999999</v>
      </c>
      <c r="H6" s="94">
        <v>85.155</v>
      </c>
      <c r="I6" s="94">
        <v>92.015</v>
      </c>
      <c r="J6" s="94">
        <v>95.693</v>
      </c>
      <c r="K6" s="94">
        <v>97.499</v>
      </c>
      <c r="L6" s="94">
        <v>96.702</v>
      </c>
      <c r="M6" s="93">
        <v>97.043</v>
      </c>
    </row>
    <row r="7" spans="1:13" s="20" customFormat="1" ht="12.75">
      <c r="A7" s="323" t="s">
        <v>63</v>
      </c>
      <c r="B7" s="95">
        <v>1429.32216</v>
      </c>
      <c r="C7" s="95">
        <v>1502.222143</v>
      </c>
      <c r="D7" s="93">
        <v>1573.0582450000002</v>
      </c>
      <c r="E7" s="93">
        <v>1665.060714</v>
      </c>
      <c r="F7" s="93">
        <v>1751.926747</v>
      </c>
      <c r="G7" s="93">
        <v>1807.1852549999999</v>
      </c>
      <c r="H7" s="94">
        <v>1753.90252</v>
      </c>
      <c r="I7" s="94">
        <v>1835.198</v>
      </c>
      <c r="J7" s="94">
        <v>1884.702</v>
      </c>
      <c r="K7" s="94">
        <v>1924.252</v>
      </c>
      <c r="L7" s="94">
        <v>1944.477</v>
      </c>
      <c r="M7" s="93">
        <v>1962.855</v>
      </c>
    </row>
    <row r="8" spans="1:13" s="20" customFormat="1" ht="12.75">
      <c r="A8" s="324" t="s">
        <v>6</v>
      </c>
      <c r="B8" s="96">
        <v>2848.115134</v>
      </c>
      <c r="C8" s="96">
        <v>2979.622586</v>
      </c>
      <c r="D8" s="96">
        <v>3115.3899890000002</v>
      </c>
      <c r="E8" s="96">
        <v>3287.6769900000004</v>
      </c>
      <c r="F8" s="96">
        <v>3465.6657889999997</v>
      </c>
      <c r="G8" s="96">
        <v>3570.701753</v>
      </c>
      <c r="H8" s="97">
        <v>3385.37452</v>
      </c>
      <c r="I8" s="97">
        <v>3542.833</v>
      </c>
      <c r="J8" s="97">
        <v>3685.377</v>
      </c>
      <c r="K8" s="97">
        <v>3741.061</v>
      </c>
      <c r="L8" s="97">
        <v>3768.136</v>
      </c>
      <c r="M8" s="96">
        <v>3778.795</v>
      </c>
    </row>
    <row r="9" spans="1:13" s="20" customFormat="1" ht="12.75">
      <c r="A9" s="511" t="s">
        <v>98</v>
      </c>
      <c r="B9" s="47"/>
      <c r="C9" s="47"/>
      <c r="D9" s="47"/>
      <c r="E9" s="325"/>
      <c r="F9" s="325"/>
      <c r="G9" s="325"/>
      <c r="H9" s="325"/>
      <c r="I9" s="325"/>
      <c r="J9" s="325"/>
      <c r="K9" s="174"/>
      <c r="L9" s="174"/>
      <c r="M9" s="509"/>
    </row>
    <row r="10" spans="1:13" s="20" customFormat="1" ht="12.75">
      <c r="A10" s="326" t="s">
        <v>80</v>
      </c>
      <c r="B10" s="327">
        <f aca="true" t="shared" si="0" ref="B10:I10">B6/B$7</f>
        <v>0.04896365491178</v>
      </c>
      <c r="C10" s="327">
        <f t="shared" si="0"/>
        <v>0.04811285623553747</v>
      </c>
      <c r="D10" s="327">
        <f t="shared" si="0"/>
        <v>0.047824470733440635</v>
      </c>
      <c r="E10" s="327">
        <f t="shared" si="0"/>
        <v>0.04756946358413691</v>
      </c>
      <c r="F10" s="327">
        <f t="shared" si="0"/>
        <v>0.047512741695700585</v>
      </c>
      <c r="G10" s="327">
        <f t="shared" si="0"/>
        <v>0.04672215522254247</v>
      </c>
      <c r="H10" s="328">
        <f t="shared" si="0"/>
        <v>0.04855172908925406</v>
      </c>
      <c r="I10" s="328">
        <f t="shared" si="0"/>
        <v>0.05013900407476468</v>
      </c>
      <c r="J10" s="328">
        <f>J6/J$7</f>
        <v>0.0507735440403841</v>
      </c>
      <c r="K10" s="328">
        <f>K6/K$7</f>
        <v>0.050668519507839925</v>
      </c>
      <c r="L10" s="328">
        <f>L6/L$7</f>
        <v>0.04973162449337277</v>
      </c>
      <c r="M10" s="327">
        <f>M6/M$7</f>
        <v>0.049439719184555156</v>
      </c>
    </row>
    <row r="11" spans="1:13" s="20" customFormat="1" ht="12.75">
      <c r="A11" s="329" t="s">
        <v>9</v>
      </c>
      <c r="B11" s="330">
        <f aca="true" t="shared" si="1" ref="B11:I11">B6/B8</f>
        <v>0.024572334230642798</v>
      </c>
      <c r="C11" s="330">
        <f t="shared" si="1"/>
        <v>0.024256829821198037</v>
      </c>
      <c r="D11" s="330">
        <f t="shared" si="1"/>
        <v>0.024148077212043706</v>
      </c>
      <c r="E11" s="330">
        <f t="shared" si="1"/>
        <v>0.024091796499752852</v>
      </c>
      <c r="F11" s="330">
        <f t="shared" si="1"/>
        <v>0.02401813910164088</v>
      </c>
      <c r="G11" s="330">
        <f t="shared" si="1"/>
        <v>0.02364677753583302</v>
      </c>
      <c r="H11" s="331">
        <f t="shared" si="1"/>
        <v>0.025153790074605987</v>
      </c>
      <c r="I11" s="331">
        <f t="shared" si="1"/>
        <v>0.025972152794105734</v>
      </c>
      <c r="J11" s="331">
        <f>J6/J8</f>
        <v>0.025965593207967597</v>
      </c>
      <c r="K11" s="331">
        <f>K6/K8</f>
        <v>0.026061857852625228</v>
      </c>
      <c r="L11" s="331">
        <f>L6/L8</f>
        <v>0.02566308647033971</v>
      </c>
      <c r="M11" s="330">
        <f>M6/M8</f>
        <v>0.025680937970966936</v>
      </c>
    </row>
    <row r="12" spans="1:13" s="44" customFormat="1" ht="12.75">
      <c r="A12" s="511" t="s">
        <v>10</v>
      </c>
      <c r="B12" s="48"/>
      <c r="C12" s="48"/>
      <c r="D12" s="48"/>
      <c r="E12" s="49"/>
      <c r="F12" s="49"/>
      <c r="G12" s="49"/>
      <c r="H12" s="50"/>
      <c r="I12" s="50"/>
      <c r="J12" s="50"/>
      <c r="M12" s="510"/>
    </row>
    <row r="13" spans="1:13" s="20" customFormat="1" ht="12.75">
      <c r="A13" s="323" t="s">
        <v>79</v>
      </c>
      <c r="B13" s="95">
        <v>38.2407</v>
      </c>
      <c r="C13" s="95">
        <v>39.3587</v>
      </c>
      <c r="D13" s="95">
        <v>41.5478</v>
      </c>
      <c r="E13" s="95">
        <v>43.213699999999996</v>
      </c>
      <c r="F13" s="95">
        <v>46.1072</v>
      </c>
      <c r="G13" s="95">
        <v>46.6569</v>
      </c>
      <c r="H13" s="98">
        <v>46.135377</v>
      </c>
      <c r="I13" s="98">
        <v>49.366</v>
      </c>
      <c r="J13" s="98">
        <v>51.673</v>
      </c>
      <c r="K13" s="98">
        <v>52.415</v>
      </c>
      <c r="L13" s="98">
        <v>52.567</v>
      </c>
      <c r="M13" s="95">
        <v>52.169</v>
      </c>
    </row>
    <row r="14" spans="1:13" s="20" customFormat="1" ht="12.75">
      <c r="A14" s="323" t="s">
        <v>63</v>
      </c>
      <c r="B14" s="95">
        <v>805.053045</v>
      </c>
      <c r="C14" s="95">
        <v>843.5835820000001</v>
      </c>
      <c r="D14" s="95">
        <v>877.986171</v>
      </c>
      <c r="E14" s="332">
        <v>923.785066</v>
      </c>
      <c r="F14" s="332">
        <v>977.476973</v>
      </c>
      <c r="G14" s="332">
        <v>1011.1437199999999</v>
      </c>
      <c r="H14" s="333">
        <v>979.9671189999999</v>
      </c>
      <c r="I14" s="333">
        <v>1010.161</v>
      </c>
      <c r="J14" s="333">
        <v>1031.76</v>
      </c>
      <c r="K14" s="333">
        <v>1044.107</v>
      </c>
      <c r="L14" s="333">
        <v>1058.488</v>
      </c>
      <c r="M14" s="332">
        <v>1063.96</v>
      </c>
    </row>
    <row r="15" spans="1:13" s="20" customFormat="1" ht="12.75">
      <c r="A15" s="324" t="s">
        <v>6</v>
      </c>
      <c r="B15" s="99">
        <v>1476.0056000000002</v>
      </c>
      <c r="C15" s="99">
        <v>1539.4308999999998</v>
      </c>
      <c r="D15" s="99">
        <v>1592.1589</v>
      </c>
      <c r="E15" s="99">
        <v>1659.5798</v>
      </c>
      <c r="F15" s="99">
        <v>1746.8209</v>
      </c>
      <c r="G15" s="99">
        <v>1796.2752</v>
      </c>
      <c r="H15" s="100">
        <v>1752.722003</v>
      </c>
      <c r="I15" s="100">
        <v>1800.982</v>
      </c>
      <c r="J15" s="100">
        <v>1849.498</v>
      </c>
      <c r="K15" s="100">
        <v>1873.45</v>
      </c>
      <c r="L15" s="100">
        <v>1899.32</v>
      </c>
      <c r="M15" s="99">
        <v>1910.231</v>
      </c>
    </row>
    <row r="16" spans="1:13" s="20" customFormat="1" ht="12.75">
      <c r="A16" s="511" t="s">
        <v>98</v>
      </c>
      <c r="B16" s="47"/>
      <c r="C16" s="47"/>
      <c r="D16" s="47"/>
      <c r="E16" s="325"/>
      <c r="F16" s="325"/>
      <c r="G16" s="325"/>
      <c r="H16" s="325"/>
      <c r="I16" s="325"/>
      <c r="J16" s="325"/>
      <c r="K16" s="174"/>
      <c r="L16" s="174"/>
      <c r="M16" s="509"/>
    </row>
    <row r="17" spans="1:13" s="20" customFormat="1" ht="12.75">
      <c r="A17" s="326" t="s">
        <v>80</v>
      </c>
      <c r="B17" s="327">
        <f aca="true" t="shared" si="2" ref="B17:J17">B13/B$14</f>
        <v>0.04750084511511909</v>
      </c>
      <c r="C17" s="327">
        <f t="shared" si="2"/>
        <v>0.04665655050645592</v>
      </c>
      <c r="D17" s="327">
        <f t="shared" si="2"/>
        <v>0.04732170206357385</v>
      </c>
      <c r="E17" s="327">
        <f t="shared" si="2"/>
        <v>0.046778954965266774</v>
      </c>
      <c r="F17" s="327">
        <f t="shared" si="2"/>
        <v>0.04716960222448125</v>
      </c>
      <c r="G17" s="327">
        <f t="shared" si="2"/>
        <v>0.04614269868580107</v>
      </c>
      <c r="H17" s="328">
        <f t="shared" si="2"/>
        <v>0.047078494885704425</v>
      </c>
      <c r="I17" s="328">
        <f t="shared" si="2"/>
        <v>0.04886943764409832</v>
      </c>
      <c r="J17" s="328">
        <f t="shared" si="2"/>
        <v>0.05008238350003877</v>
      </c>
      <c r="K17" s="328">
        <f>K13/K$14</f>
        <v>0.05020079359682485</v>
      </c>
      <c r="L17" s="328">
        <f>L13/L$14</f>
        <v>0.04966234855756513</v>
      </c>
      <c r="M17" s="327">
        <f>M13/M$14</f>
        <v>0.04903285837813451</v>
      </c>
    </row>
    <row r="18" spans="1:13" ht="12.75">
      <c r="A18" s="329" t="s">
        <v>9</v>
      </c>
      <c r="B18" s="330">
        <f aca="true" t="shared" si="3" ref="B18:J18">B13/B15</f>
        <v>0.025908235036506633</v>
      </c>
      <c r="C18" s="330">
        <f t="shared" si="3"/>
        <v>0.025567045588080636</v>
      </c>
      <c r="D18" s="330">
        <f t="shared" si="3"/>
        <v>0.026095259713085173</v>
      </c>
      <c r="E18" s="330">
        <f t="shared" si="3"/>
        <v>0.026038940700531542</v>
      </c>
      <c r="F18" s="330">
        <f t="shared" si="3"/>
        <v>0.026394921196557702</v>
      </c>
      <c r="G18" s="330">
        <f t="shared" si="3"/>
        <v>0.02597424938005045</v>
      </c>
      <c r="H18" s="331">
        <f t="shared" si="3"/>
        <v>0.02632213033272453</v>
      </c>
      <c r="I18" s="331">
        <f t="shared" si="3"/>
        <v>0.027410601549599053</v>
      </c>
      <c r="J18" s="331">
        <f t="shared" si="3"/>
        <v>0.02793893261847269</v>
      </c>
      <c r="K18" s="331">
        <f>K13/K15</f>
        <v>0.027977794977181135</v>
      </c>
      <c r="L18" s="331">
        <f>L13/L15</f>
        <v>0.02767674746751469</v>
      </c>
      <c r="M18" s="330">
        <f>M13/M15</f>
        <v>0.027310309590829588</v>
      </c>
    </row>
    <row r="19" spans="1:13" ht="12.75">
      <c r="A19" s="334"/>
      <c r="B19" s="101"/>
      <c r="C19" s="101"/>
      <c r="D19" s="101"/>
      <c r="E19" s="101"/>
      <c r="F19" s="101"/>
      <c r="G19" s="101"/>
      <c r="H19" s="101"/>
      <c r="I19" s="335"/>
      <c r="J19" s="335"/>
      <c r="K19" s="335"/>
      <c r="L19" s="336"/>
      <c r="M19" s="321"/>
    </row>
    <row r="20" spans="1:12" s="23" customFormat="1" ht="12.75">
      <c r="A20" s="22" t="s">
        <v>176</v>
      </c>
      <c r="C20" s="22"/>
      <c r="D20" s="22"/>
      <c r="E20" s="22"/>
      <c r="F20" s="22"/>
      <c r="G20" s="21"/>
      <c r="H20" s="21"/>
      <c r="I20" s="21"/>
      <c r="J20" s="21"/>
      <c r="K20" s="21"/>
      <c r="L20" s="336"/>
    </row>
    <row r="21" spans="1:13" ht="12.75">
      <c r="A21" s="321"/>
      <c r="B21" s="321"/>
      <c r="E21" s="321"/>
      <c r="F21" s="321"/>
      <c r="G21" s="321"/>
      <c r="H21" s="321"/>
      <c r="I21" s="321"/>
      <c r="J21" s="321"/>
      <c r="K21" s="321"/>
      <c r="L21" s="321"/>
      <c r="M21" s="321"/>
    </row>
  </sheetData>
  <sheetProtection/>
  <hyperlinks>
    <hyperlink ref="D1" location="Sommaire!A1" display="Retour au sommaire"/>
  </hyperlinks>
  <printOptions/>
  <pageMargins left="0.15748031496062992" right="0.1968503937007874"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F1" sqref="F1"/>
    </sheetView>
  </sheetViews>
  <sheetFormatPr defaultColWidth="11.421875" defaultRowHeight="12.75"/>
  <cols>
    <col min="1" max="1" width="47.00390625" style="26" customWidth="1"/>
    <col min="2" max="9" width="10.8515625" style="26" customWidth="1"/>
    <col min="10" max="10" width="2.7109375" style="26" customWidth="1"/>
    <col min="11" max="16" width="8.7109375" style="26" customWidth="1"/>
    <col min="17" max="17" width="9.7109375" style="26" customWidth="1"/>
    <col min="18" max="18" width="8.7109375" style="26" customWidth="1"/>
    <col min="19" max="16384" width="11.421875" style="26" customWidth="1"/>
  </cols>
  <sheetData>
    <row r="1" spans="1:9" ht="15.75">
      <c r="A1" s="39" t="s">
        <v>11</v>
      </c>
      <c r="B1" s="24"/>
      <c r="C1" s="25"/>
      <c r="D1" s="25"/>
      <c r="E1" s="25"/>
      <c r="F1" s="38" t="s">
        <v>38</v>
      </c>
      <c r="G1" s="25"/>
      <c r="H1" s="25"/>
      <c r="I1" s="25"/>
    </row>
    <row r="2" spans="1:18" ht="12.75">
      <c r="A2" s="177" t="s">
        <v>65</v>
      </c>
      <c r="B2" s="205"/>
      <c r="C2" s="25"/>
      <c r="D2" s="25"/>
      <c r="E2" s="25"/>
      <c r="F2" s="25"/>
      <c r="G2" s="25"/>
      <c r="H2" s="25"/>
      <c r="I2" s="25"/>
      <c r="J2" s="177"/>
      <c r="K2" s="177"/>
      <c r="L2" s="177"/>
      <c r="M2" s="177"/>
      <c r="N2" s="177"/>
      <c r="O2" s="177"/>
      <c r="P2" s="177"/>
      <c r="Q2" s="177"/>
      <c r="R2" s="177"/>
    </row>
    <row r="3" spans="1:18" ht="13.5" thickBot="1">
      <c r="A3" s="177"/>
      <c r="B3" s="205"/>
      <c r="C3" s="29"/>
      <c r="D3" s="29"/>
      <c r="E3" s="29"/>
      <c r="F3" s="29"/>
      <c r="G3" s="29"/>
      <c r="H3" s="29"/>
      <c r="I3" s="29"/>
      <c r="J3" s="177"/>
      <c r="K3" s="177"/>
      <c r="L3" s="177"/>
      <c r="M3" s="177"/>
      <c r="N3" s="177"/>
      <c r="O3" s="177"/>
      <c r="P3" s="177"/>
      <c r="Q3" s="177"/>
      <c r="R3" s="177"/>
    </row>
    <row r="4" spans="1:19" s="76" customFormat="1" ht="21" customHeight="1" thickBot="1">
      <c r="A4" s="52" t="s">
        <v>41</v>
      </c>
      <c r="B4" s="239" t="s">
        <v>77</v>
      </c>
      <c r="C4" s="349"/>
      <c r="D4" s="349"/>
      <c r="E4" s="349"/>
      <c r="F4" s="349"/>
      <c r="G4" s="349"/>
      <c r="H4" s="349"/>
      <c r="I4" s="350"/>
      <c r="J4" s="351"/>
      <c r="K4" s="352" t="s">
        <v>12</v>
      </c>
      <c r="L4" s="349"/>
      <c r="M4" s="349"/>
      <c r="N4" s="349"/>
      <c r="O4" s="349"/>
      <c r="P4" s="349"/>
      <c r="Q4" s="349"/>
      <c r="R4" s="350"/>
      <c r="S4" s="353"/>
    </row>
    <row r="5" spans="1:18" ht="24.75" customHeight="1" thickBot="1">
      <c r="A5" s="51"/>
      <c r="B5" s="178">
        <v>2007</v>
      </c>
      <c r="C5" s="179">
        <v>2008</v>
      </c>
      <c r="D5" s="179">
        <v>2009</v>
      </c>
      <c r="E5" s="179">
        <v>2010</v>
      </c>
      <c r="F5" s="179">
        <v>2011</v>
      </c>
      <c r="G5" s="180">
        <v>2012</v>
      </c>
      <c r="H5" s="180" t="s">
        <v>185</v>
      </c>
      <c r="I5" s="180" t="s">
        <v>186</v>
      </c>
      <c r="J5" s="177"/>
      <c r="K5" s="182">
        <v>2007</v>
      </c>
      <c r="L5" s="71">
        <v>2008</v>
      </c>
      <c r="M5" s="71">
        <v>2009</v>
      </c>
      <c r="N5" s="71">
        <v>2010</v>
      </c>
      <c r="O5" s="71">
        <v>2011</v>
      </c>
      <c r="P5" s="72">
        <v>2012</v>
      </c>
      <c r="Q5" s="72" t="s">
        <v>185</v>
      </c>
      <c r="R5" s="72" t="s">
        <v>186</v>
      </c>
    </row>
    <row r="6" spans="1:18" ht="14.25" customHeight="1" thickBot="1">
      <c r="A6" s="337" t="s">
        <v>93</v>
      </c>
      <c r="B6" s="338">
        <v>6103.455</v>
      </c>
      <c r="C6" s="338">
        <v>6143.566</v>
      </c>
      <c r="D6" s="338">
        <v>6093.354</v>
      </c>
      <c r="E6" s="338">
        <v>6142.362</v>
      </c>
      <c r="F6" s="338">
        <v>6183.344</v>
      </c>
      <c r="G6" s="338">
        <v>6223.588</v>
      </c>
      <c r="H6" s="339">
        <v>6201.256</v>
      </c>
      <c r="I6" s="339">
        <v>6197.935</v>
      </c>
      <c r="J6" s="177"/>
      <c r="K6" s="340">
        <v>89.9715816697264</v>
      </c>
      <c r="L6" s="341">
        <v>89.87345460275027</v>
      </c>
      <c r="M6" s="341">
        <v>89.91077820195578</v>
      </c>
      <c r="N6" s="341">
        <v>90.02408194111645</v>
      </c>
      <c r="O6" s="341">
        <v>89.79388822617665</v>
      </c>
      <c r="P6" s="341">
        <v>89.56715965131369</v>
      </c>
      <c r="Q6" s="342">
        <v>89.39269722133709</v>
      </c>
      <c r="R6" s="343">
        <v>89.30211433324162</v>
      </c>
    </row>
    <row r="7" spans="1:18" ht="14.25" customHeight="1" thickBot="1">
      <c r="A7" s="344" t="s">
        <v>95</v>
      </c>
      <c r="B7" s="345">
        <v>1393.265</v>
      </c>
      <c r="C7" s="345">
        <v>1407.407</v>
      </c>
      <c r="D7" s="345">
        <v>1365.179</v>
      </c>
      <c r="E7" s="345">
        <v>1363.263</v>
      </c>
      <c r="F7" s="345">
        <v>1382.977</v>
      </c>
      <c r="G7" s="345">
        <v>1375.798</v>
      </c>
      <c r="H7" s="346">
        <v>1371.918</v>
      </c>
      <c r="I7" s="346">
        <v>1365.089</v>
      </c>
      <c r="J7" s="177"/>
      <c r="K7" s="340">
        <v>96.00183741068639</v>
      </c>
      <c r="L7" s="341">
        <v>95.97500936118692</v>
      </c>
      <c r="M7" s="341">
        <v>95.94353560961602</v>
      </c>
      <c r="N7" s="341">
        <v>96.01368187943193</v>
      </c>
      <c r="O7" s="341">
        <v>95.98402576470902</v>
      </c>
      <c r="P7" s="341">
        <v>95.8759207383642</v>
      </c>
      <c r="Q7" s="342">
        <v>95.82752030369163</v>
      </c>
      <c r="R7" s="343">
        <v>95.7731693684441</v>
      </c>
    </row>
    <row r="8" spans="1:18" ht="14.25" customHeight="1" thickBot="1">
      <c r="A8" s="344" t="s">
        <v>66</v>
      </c>
      <c r="B8" s="345">
        <v>1059.149</v>
      </c>
      <c r="C8" s="345">
        <v>1068.78</v>
      </c>
      <c r="D8" s="345">
        <v>1070.264</v>
      </c>
      <c r="E8" s="345">
        <v>1107.146</v>
      </c>
      <c r="F8" s="345">
        <v>1128.767</v>
      </c>
      <c r="G8" s="345">
        <v>1144.134</v>
      </c>
      <c r="H8" s="346">
        <v>1143.45</v>
      </c>
      <c r="I8" s="346">
        <v>1147.369</v>
      </c>
      <c r="J8" s="177"/>
      <c r="K8" s="340">
        <v>85.1124818132293</v>
      </c>
      <c r="L8" s="341">
        <v>85.00739160538184</v>
      </c>
      <c r="M8" s="341">
        <v>85.2985805371385</v>
      </c>
      <c r="N8" s="341">
        <v>86.04312349048816</v>
      </c>
      <c r="O8" s="341">
        <v>86.0286489594398</v>
      </c>
      <c r="P8" s="341">
        <v>85.87744092912195</v>
      </c>
      <c r="Q8" s="342">
        <v>85.72600463509555</v>
      </c>
      <c r="R8" s="343">
        <v>85.6609338408132</v>
      </c>
    </row>
    <row r="9" spans="1:18" ht="14.25" customHeight="1" thickBot="1">
      <c r="A9" s="344" t="s">
        <v>67</v>
      </c>
      <c r="B9" s="345">
        <v>765.556</v>
      </c>
      <c r="C9" s="345">
        <v>762.465</v>
      </c>
      <c r="D9" s="345">
        <v>767.92</v>
      </c>
      <c r="E9" s="345">
        <v>762.846</v>
      </c>
      <c r="F9" s="345">
        <v>774.579</v>
      </c>
      <c r="G9" s="345">
        <v>781.169</v>
      </c>
      <c r="H9" s="346">
        <v>780.88</v>
      </c>
      <c r="I9" s="346">
        <v>783.067</v>
      </c>
      <c r="J9" s="177"/>
      <c r="K9" s="340">
        <v>96.55348531002305</v>
      </c>
      <c r="L9" s="341">
        <v>96.48390417920821</v>
      </c>
      <c r="M9" s="341">
        <v>96.5711272007501</v>
      </c>
      <c r="N9" s="341">
        <v>96.57244057122931</v>
      </c>
      <c r="O9" s="341">
        <v>96.5017125432009</v>
      </c>
      <c r="P9" s="341">
        <v>96.38682538605602</v>
      </c>
      <c r="Q9" s="342">
        <v>96.3058344431923</v>
      </c>
      <c r="R9" s="343">
        <v>96.28665235541787</v>
      </c>
    </row>
    <row r="10" spans="1:18" ht="14.25" customHeight="1" thickBot="1">
      <c r="A10" s="344" t="s">
        <v>68</v>
      </c>
      <c r="B10" s="345">
        <v>380.68</v>
      </c>
      <c r="C10" s="345">
        <v>381.377</v>
      </c>
      <c r="D10" s="345">
        <v>350.669</v>
      </c>
      <c r="E10" s="345">
        <v>349.032</v>
      </c>
      <c r="F10" s="345">
        <v>357.384</v>
      </c>
      <c r="G10" s="345">
        <v>356.186</v>
      </c>
      <c r="H10" s="346">
        <v>351.183</v>
      </c>
      <c r="I10" s="346">
        <v>348.717</v>
      </c>
      <c r="J10" s="177"/>
      <c r="K10" s="340">
        <v>92.3618262057371</v>
      </c>
      <c r="L10" s="341">
        <v>92.25307241915479</v>
      </c>
      <c r="M10" s="341">
        <v>91.88836195956871</v>
      </c>
      <c r="N10" s="341">
        <v>92.0061770840496</v>
      </c>
      <c r="O10" s="341">
        <v>91.69772569561032</v>
      </c>
      <c r="P10" s="341">
        <v>91.15209469209907</v>
      </c>
      <c r="Q10" s="342">
        <v>90.79938379705168</v>
      </c>
      <c r="R10" s="343">
        <v>90.66033488473462</v>
      </c>
    </row>
    <row r="11" spans="1:18" s="28" customFormat="1" ht="14.25" customHeight="1" thickBot="1">
      <c r="A11" s="53" t="s">
        <v>64</v>
      </c>
      <c r="B11" s="135">
        <v>13163.838</v>
      </c>
      <c r="C11" s="135">
        <v>13272.289</v>
      </c>
      <c r="D11" s="135">
        <v>13073.209</v>
      </c>
      <c r="E11" s="135">
        <v>13236.31</v>
      </c>
      <c r="F11" s="135">
        <v>13482.226</v>
      </c>
      <c r="G11" s="135">
        <v>13578.201</v>
      </c>
      <c r="H11" s="137">
        <v>13568.705</v>
      </c>
      <c r="I11" s="137">
        <v>13623.185</v>
      </c>
      <c r="K11" s="140">
        <v>91.30760345121233</v>
      </c>
      <c r="L11" s="136">
        <v>91.23848192274896</v>
      </c>
      <c r="M11" s="136">
        <v>91.07909924793522</v>
      </c>
      <c r="N11" s="136">
        <v>90.88418146749359</v>
      </c>
      <c r="O11" s="136">
        <v>90.47905739007787</v>
      </c>
      <c r="P11" s="136">
        <v>90.05825587645963</v>
      </c>
      <c r="Q11" s="175">
        <v>89.81167325842814</v>
      </c>
      <c r="R11" s="141">
        <v>89.77123925132045</v>
      </c>
    </row>
    <row r="12" spans="1:18" s="28" customFormat="1" ht="14.25" customHeight="1" thickBot="1">
      <c r="A12" s="54" t="s">
        <v>6</v>
      </c>
      <c r="B12" s="138">
        <v>27042.298</v>
      </c>
      <c r="C12" s="138">
        <v>27167.963</v>
      </c>
      <c r="D12" s="138">
        <v>26863.474</v>
      </c>
      <c r="E12" s="138">
        <v>26895.783</v>
      </c>
      <c r="F12" s="138">
        <v>27106.572</v>
      </c>
      <c r="G12" s="138">
        <v>27195.862</v>
      </c>
      <c r="H12" s="139">
        <v>27197.074</v>
      </c>
      <c r="I12" s="139">
        <v>27277.948</v>
      </c>
      <c r="K12" s="142">
        <v>91.1508445029339</v>
      </c>
      <c r="L12" s="143">
        <v>91.12066296615613</v>
      </c>
      <c r="M12" s="143">
        <v>90.9664959937795</v>
      </c>
      <c r="N12" s="143">
        <v>90.73139086525201</v>
      </c>
      <c r="O12" s="143">
        <v>90.44286381915056</v>
      </c>
      <c r="P12" s="143">
        <v>90.14828064651894</v>
      </c>
      <c r="Q12" s="176">
        <v>89.946723680643</v>
      </c>
      <c r="R12" s="144">
        <v>89.92955775119155</v>
      </c>
    </row>
    <row r="13" spans="1:18" ht="12.75">
      <c r="A13" s="177"/>
      <c r="B13" s="205"/>
      <c r="C13" s="25"/>
      <c r="D13" s="25"/>
      <c r="E13" s="25"/>
      <c r="F13" s="25"/>
      <c r="G13" s="25"/>
      <c r="H13" s="25"/>
      <c r="I13" s="25"/>
      <c r="J13" s="177"/>
      <c r="K13" s="177"/>
      <c r="L13" s="177"/>
      <c r="M13" s="177"/>
      <c r="N13" s="177"/>
      <c r="O13" s="177"/>
      <c r="P13" s="177"/>
      <c r="Q13" s="177"/>
      <c r="R13" s="177"/>
    </row>
    <row r="14" spans="1:18" s="57" customFormat="1" ht="12.75">
      <c r="A14" s="56" t="s">
        <v>176</v>
      </c>
      <c r="B14" s="347"/>
      <c r="C14" s="29"/>
      <c r="D14" s="29"/>
      <c r="E14" s="29"/>
      <c r="F14" s="29"/>
      <c r="G14" s="29"/>
      <c r="H14" s="29"/>
      <c r="I14" s="29"/>
      <c r="J14" s="347"/>
      <c r="K14" s="174"/>
      <c r="L14" s="174"/>
      <c r="M14" s="174"/>
      <c r="N14" s="174"/>
      <c r="O14" s="348"/>
      <c r="P14" s="174"/>
      <c r="Q14" s="174"/>
      <c r="R14" s="174"/>
    </row>
    <row r="16" spans="2:11" ht="12.75">
      <c r="B16" s="145"/>
      <c r="C16" s="61"/>
      <c r="D16" s="61"/>
      <c r="E16" s="61"/>
      <c r="F16" s="61"/>
      <c r="G16" s="61"/>
      <c r="H16" s="61"/>
      <c r="I16" s="61"/>
      <c r="J16" s="61"/>
      <c r="K16" s="61"/>
    </row>
  </sheetData>
  <sheetProtection/>
  <mergeCells count="2">
    <mergeCell ref="K4:R4"/>
    <mergeCell ref="B4:I4"/>
  </mergeCells>
  <hyperlinks>
    <hyperlink ref="F1" location="Sommaire!A1" display="Retour au sommaire"/>
  </hyperlinks>
  <printOptions/>
  <pageMargins left="0.17" right="0.17" top="0.55" bottom="0.984251969" header="0.4921259845" footer="0.4921259845"/>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P3E / MSET</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HILLAIREAU Fabrice</cp:lastModifiedBy>
  <cp:lastPrinted>2015-11-16T15:55:51Z</cp:lastPrinted>
  <dcterms:created xsi:type="dcterms:W3CDTF">2011-05-06T09:32:21Z</dcterms:created>
  <dcterms:modified xsi:type="dcterms:W3CDTF">2016-01-28T15:02:55Z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