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65461" windowWidth="11640" windowHeight="6660" tabRatio="875" activeTab="0"/>
  </bookViews>
  <sheets>
    <sheet name="sommaire" sheetId="1" r:id="rId1"/>
    <sheet name="hotellerie par région" sheetId="2" r:id="rId2"/>
    <sheet name="hotellerie par categorie hotel " sheetId="3" r:id="rId3"/>
    <sheet name="hotellerie par pays residence " sheetId="4" r:id="rId4"/>
    <sheet name="Hotellerie DOM par départ" sheetId="5" r:id="rId5"/>
    <sheet name="hotellerie DOM par categ hotel" sheetId="6" r:id="rId6"/>
    <sheet name="hotellerie DOM selon pays résid" sheetId="7" r:id="rId7"/>
    <sheet name="hotellerie plein air par région" sheetId="8" r:id="rId8"/>
    <sheet name="hotellerie plein air par categ" sheetId="9" r:id="rId9"/>
    <sheet name="hotellerie plein air par pays" sheetId="10" r:id="rId10"/>
  </sheets>
  <definedNames>
    <definedName name="_xlnm.Print_Area" localSheetId="5">'hotellerie DOM par categ hotel'!$A$1:$J$34</definedName>
    <definedName name="_xlnm.Print_Area" localSheetId="2">'hotellerie par categorie hotel '!$A$1:$I$37</definedName>
  </definedNames>
  <calcPr fullCalcOnLoad="1"/>
</workbook>
</file>

<file path=xl/sharedStrings.xml><?xml version="1.0" encoding="utf-8"?>
<sst xmlns="http://schemas.openxmlformats.org/spreadsheetml/2006/main" count="407" uniqueCount="208">
  <si>
    <t>Régions</t>
  </si>
  <si>
    <t>Total</t>
  </si>
  <si>
    <t>France</t>
  </si>
  <si>
    <t>%</t>
  </si>
  <si>
    <t>Rang</t>
  </si>
  <si>
    <t>Alsace</t>
  </si>
  <si>
    <t>Aquitaine</t>
  </si>
  <si>
    <t>Auvergne</t>
  </si>
  <si>
    <t>Basse-Normandie</t>
  </si>
  <si>
    <t>Bourgogne</t>
  </si>
  <si>
    <t>Bretagne</t>
  </si>
  <si>
    <t>Centre</t>
  </si>
  <si>
    <t>Champagne-Ardenne</t>
  </si>
  <si>
    <t>Corse</t>
  </si>
  <si>
    <t>Franche-Comté</t>
  </si>
  <si>
    <t>Haute-Normandie</t>
  </si>
  <si>
    <t>Languedoc-Roussillon</t>
  </si>
  <si>
    <t>Limousin</t>
  </si>
  <si>
    <t>Lorraine</t>
  </si>
  <si>
    <t>Midi-Pyrénées</t>
  </si>
  <si>
    <t>Pays de la Loire</t>
  </si>
  <si>
    <t>Picardie</t>
  </si>
  <si>
    <t>Poitou-Charentes</t>
  </si>
  <si>
    <t>Rhône-Alpes</t>
  </si>
  <si>
    <t>Hôtellerie de tourisme en France métropolitaine : arrivées et nuitées</t>
  </si>
  <si>
    <t>SOMMAIRE</t>
  </si>
  <si>
    <t>Durée moyenne de séjour 
(en nuitées)</t>
  </si>
  <si>
    <t>Français</t>
  </si>
  <si>
    <t>3 étoiles</t>
  </si>
  <si>
    <t xml:space="preserve">Arrivées </t>
  </si>
  <si>
    <t>Nombre
(en milliers)</t>
  </si>
  <si>
    <t>Part
(en%)</t>
  </si>
  <si>
    <t>Nuitées</t>
  </si>
  <si>
    <t>Selon la catégorie d'hôtel</t>
  </si>
  <si>
    <t>Part
(en %)</t>
  </si>
  <si>
    <t>Allemagne</t>
  </si>
  <si>
    <t>Belgique</t>
  </si>
  <si>
    <t>Espagne</t>
  </si>
  <si>
    <t>Italie</t>
  </si>
  <si>
    <t>Royaume-Uni</t>
  </si>
  <si>
    <t>Suisse</t>
  </si>
  <si>
    <t>Canada</t>
  </si>
  <si>
    <t>Selon le pays de résidence</t>
  </si>
  <si>
    <t>Étranger</t>
  </si>
  <si>
    <t>Autres pays d'Europe</t>
  </si>
  <si>
    <t xml:space="preserve">Nuitées </t>
  </si>
  <si>
    <t>Nombre
 (en milliers)</t>
  </si>
  <si>
    <t>Durée moyenne de séjour (en nuitées)</t>
  </si>
  <si>
    <t>En milliers</t>
  </si>
  <si>
    <t>Part (en %)</t>
  </si>
  <si>
    <t>Guadeloupe</t>
  </si>
  <si>
    <t>Martinique</t>
  </si>
  <si>
    <t>Guyane</t>
  </si>
  <si>
    <t>Réunion</t>
  </si>
  <si>
    <t>Total 
 (en milliers)</t>
  </si>
  <si>
    <t>Part 
(en%)</t>
  </si>
  <si>
    <t>Arrivées</t>
  </si>
  <si>
    <t>Europe</t>
  </si>
  <si>
    <t>Caraïbes</t>
  </si>
  <si>
    <t>Brésil</t>
  </si>
  <si>
    <t>Reste du monde</t>
  </si>
  <si>
    <t>Part 
(en %)</t>
  </si>
  <si>
    <t>Total
(en milliers)</t>
  </si>
  <si>
    <t>Part de la région
(en %)</t>
  </si>
  <si>
    <t>Rang de la 
région</t>
  </si>
  <si>
    <t>Emplacements totaux</t>
  </si>
  <si>
    <t>Durée moyenne de séjour 
 (en nuitées)</t>
  </si>
  <si>
    <t xml:space="preserve"> Europe</t>
  </si>
  <si>
    <t xml:space="preserve">   Allemagne</t>
  </si>
  <si>
    <t xml:space="preserve">   Autriche</t>
  </si>
  <si>
    <t xml:space="preserve">   Belgique</t>
  </si>
  <si>
    <t xml:space="preserve">   Danemark</t>
  </si>
  <si>
    <t xml:space="preserve">   Espagne</t>
  </si>
  <si>
    <t xml:space="preserve">   Finlande</t>
  </si>
  <si>
    <t xml:space="preserve">   Grèce</t>
  </si>
  <si>
    <t xml:space="preserve">   Irlande</t>
  </si>
  <si>
    <t xml:space="preserve">   Islande</t>
  </si>
  <si>
    <t xml:space="preserve">   Italie</t>
  </si>
  <si>
    <t xml:space="preserve">   Luxembourg</t>
  </si>
  <si>
    <t xml:space="preserve">   Norvège</t>
  </si>
  <si>
    <t xml:space="preserve">   Pays-Bas</t>
  </si>
  <si>
    <t xml:space="preserve">   Pologne</t>
  </si>
  <si>
    <t xml:space="preserve">   Portugal</t>
  </si>
  <si>
    <t xml:space="preserve">   Royaume-Uni</t>
  </si>
  <si>
    <t xml:space="preserve">   Russie</t>
  </si>
  <si>
    <t xml:space="preserve">   Suède</t>
  </si>
  <si>
    <t xml:space="preserve">   Suisse</t>
  </si>
  <si>
    <t xml:space="preserve">   Autres pays d'Europe</t>
  </si>
  <si>
    <t xml:space="preserve">   Canada</t>
  </si>
  <si>
    <t xml:space="preserve"> Afrique</t>
  </si>
  <si>
    <t xml:space="preserve"> Asie et Océanie</t>
  </si>
  <si>
    <t>Part
 (en %)</t>
  </si>
  <si>
    <t>Hôtellerie de tourisme en France métropolitaine : arrivées, nuitées, durée moyenne de séjour</t>
  </si>
  <si>
    <t>Selon la catégorie et le type d'emplacement</t>
  </si>
  <si>
    <t>Selon la région fréquentée</t>
  </si>
  <si>
    <t>Retour au sommaire</t>
  </si>
  <si>
    <t xml:space="preserve">Retour au sommaire </t>
  </si>
  <si>
    <t>Le nouveau classement des hébergements touristiques marchands</t>
  </si>
  <si>
    <t>Définition</t>
  </si>
  <si>
    <t>Île-de-France</t>
  </si>
  <si>
    <t>Nord - Pas-de-Calais</t>
  </si>
  <si>
    <t>Étrangers</t>
  </si>
  <si>
    <t>États-Unis</t>
  </si>
  <si>
    <t xml:space="preserve">Étrangers </t>
  </si>
  <si>
    <t>Autres pays de l'Union européenne</t>
  </si>
  <si>
    <t>Répartition des nuitées
des Français et des étrangers
(en %)</t>
  </si>
  <si>
    <t>Nombre 
(en milliers)</t>
  </si>
  <si>
    <t xml:space="preserve">   République tchèque</t>
  </si>
  <si>
    <t>Hôtellerie de tourisme en France d'Outre-mer : arrivées, nuitées et durée moyenne de séjour</t>
  </si>
  <si>
    <t>Hôtellerie de plein air en France métropolitaine : arrivées, nuitées et durée moyenne de séjour</t>
  </si>
  <si>
    <t>Départements métropolitains</t>
  </si>
  <si>
    <t>Selon le DOM fréquenté</t>
  </si>
  <si>
    <t>Les informations recueillies sur les nuitées et les arrivées permettent de calculer une durée moyenne de séjour, et celles sur les chambres (ou les emplacements) occupé(e)s et offert(e)s permettent de calculer un taux d’occupation.</t>
  </si>
  <si>
    <t>Hôtellerie de tourisme en France métropolitaine : arrivées, nuitées</t>
  </si>
  <si>
    <t>Hôtellerie de tourisme en France d'outre-mer : arrivées , nuitées, durée moyenne de séjour</t>
  </si>
  <si>
    <t>dont emplacements équipés</t>
  </si>
  <si>
    <t>Hôtellerie de plein air en France métropolitaine : arrivées, nuitées</t>
  </si>
  <si>
    <t>Hôtellerie de plein air en France métropolitaine : arrivées, nuitées, durée moyenne de séjour</t>
  </si>
  <si>
    <t xml:space="preserve">   États-Unis</t>
  </si>
  <si>
    <t xml:space="preserve">   Amérique centrale et du Sud</t>
  </si>
  <si>
    <t xml:space="preserve"> Amérique</t>
  </si>
  <si>
    <t>Amérique</t>
  </si>
  <si>
    <t>Selon la région fréquentée en 2012</t>
  </si>
  <si>
    <t>Selon le pays de résidence en 2012</t>
  </si>
  <si>
    <t>Selon le DOM fréquenté en 2012</t>
  </si>
  <si>
    <t>Évolution 2012/2011 des nuitées totales (en %)</t>
  </si>
  <si>
    <t>4 étoiles</t>
  </si>
  <si>
    <t>5 étoiles</t>
  </si>
  <si>
    <t>Évolution 2012/2011
(en %)</t>
  </si>
  <si>
    <t>Ensemble</t>
  </si>
  <si>
    <t>Non classés**</t>
  </si>
  <si>
    <t>** Seuls figurent ici les hôtels non classés et précédemment dans le champ de l'enquête (hôtellerie indépendante anciennement classée et hôtellerie de chaîne).</t>
  </si>
  <si>
    <t>** Seuls figurent ici les campings non classés et précédemment dans le champ de l'enquête.</t>
  </si>
  <si>
    <t>Selon la catégorie d'hôtel au 1er mai 2013*</t>
  </si>
  <si>
    <t>* Les fortes évolutions de fréquentation enregistrées entre 2010 et 2012 pour les différentes catégories d’établissements reflètent très majoritairement le reclassement de campings 1 et 2 étoiles dans les catégories supérieures lors du passage au nouveau classement, instauré par la loi du 22 juillet 2009.</t>
  </si>
  <si>
    <t>Total classés</t>
  </si>
  <si>
    <t>Les enquêtes de fréquentation</t>
  </si>
  <si>
    <t>L’EFH couvre également les départements d’outre-mer (Guadeloupe, Martinique, Guyane et Réunion, hormis Mayotte). Leurs questionnaires sont légèrement différents du questionnaire de la métropole : la liste des pays de résidence du touriste est adaptée à l’environnement géographique des DOM.</t>
  </si>
  <si>
    <t>L'enquête de fréquentation dans l’hôtellerie de plein air est exhaustive. Seuls les campings offrant au moins un emplacement de passage (emplacements nus et emplacements équipés) sont dans le champ de l’enquête. Les emplacements équipés (ou locatifs) disposent d'un hébergement léger de type chalet, bungalow ou mobile home. La fréquentation des emplacements résidentiels, destinés à une clientèle non touristique, n’est pas mesurée.</t>
  </si>
  <si>
    <r>
      <t>Les enquêtes de fréquentation</t>
    </r>
    <r>
      <rPr>
        <sz val="10"/>
        <rFont val="Arial"/>
        <family val="2"/>
      </rPr>
      <t xml:space="preserve"> sont menées à un rythme mensuel sur l’ensemble de l’année </t>
    </r>
    <r>
      <rPr>
        <b/>
        <sz val="10"/>
        <rFont val="Arial"/>
        <family val="2"/>
      </rPr>
      <t xml:space="preserve">pour l’hôtellerie (EFH) </t>
    </r>
    <r>
      <rPr>
        <sz val="10"/>
        <rFont val="Arial"/>
        <family val="2"/>
      </rPr>
      <t xml:space="preserve">et sur la saison d’activité (mai à septembre) </t>
    </r>
    <r>
      <rPr>
        <b/>
        <sz val="10"/>
        <rFont val="Arial"/>
        <family val="2"/>
      </rPr>
      <t>pour l'hôtellerie de plein air (EFHPA)</t>
    </r>
    <r>
      <rPr>
        <sz val="10"/>
        <rFont val="Arial"/>
        <family val="2"/>
      </rPr>
      <t>. Ces enquêtes sont réalisées par les directions régionales de l’Insee dans le cadre d’une convention nationale passée entre la Dgcis et l’Insee. Par ailleurs, l'enquête hôtellerie bénéficie dans les régions d'une extension d'échantillon financée par les acteurs territoriaux du tourisme (CRT, CDT, etc.).</t>
    </r>
  </si>
  <si>
    <t>Source : Insee, Dgcis, partenaires territoriaux, EFH.</t>
  </si>
  <si>
    <t>Source : Insee, Dgcis, EFHPA.</t>
  </si>
  <si>
    <t>* Les fortes évolutions de fréquentation enregistrées entre 2010 et 2012 pour les différentes catégories d’hôtels reflètent très majoritairement le reclassement d’hôtels 0 à 2 étoiles dans les catégories supérieures lors du passage au nouveau classement des hébergements touristiques, instauré par la loi du 22 juillet 2009.</t>
  </si>
  <si>
    <t xml:space="preserve">   Europe </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</si>
  <si>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</si>
  <si>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</si>
  <si>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</si>
  <si>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</si>
  <si>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</si>
  <si>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</si>
  <si>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</si>
  <si>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</si>
  <si>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</si>
  <si>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</si>
  <si>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Grèce</t>
  </si>
  <si>
    <t xml:space="preserve">      Hongrie</t>
  </si>
  <si>
    <t xml:space="preserve">      Irlande</t>
  </si>
  <si>
    <t xml:space="preserve">      Islande</t>
  </si>
  <si>
    <t xml:space="preserve">      Italie</t>
  </si>
  <si>
    <t xml:space="preserve">      Lettonie</t>
  </si>
  <si>
    <t xml:space="preserve">      Lituanie</t>
  </si>
  <si>
    <t xml:space="preserve">      Luxembourg</t>
  </si>
  <si>
    <t xml:space="preserve">      Malte</t>
  </si>
  <si>
    <t xml:space="preserve">      Norvège</t>
  </si>
  <si>
    <t xml:space="preserve">      Pays-Bas</t>
  </si>
  <si>
    <t xml:space="preserve">      Pologne</t>
  </si>
  <si>
    <t xml:space="preserve">      Portugal</t>
  </si>
  <si>
    <t xml:space="preserve">      République tchèque</t>
  </si>
  <si>
    <t xml:space="preserve">      Roumanie</t>
  </si>
  <si>
    <t xml:space="preserve">      Royaume-Uni</t>
  </si>
  <si>
    <t xml:space="preserve">      Russie</t>
  </si>
  <si>
    <t xml:space="preserve">      Slovaquie</t>
  </si>
  <si>
    <t xml:space="preserve">      Slovénie</t>
  </si>
  <si>
    <t xml:space="preserve">      Suède</t>
  </si>
  <si>
    <t xml:space="preserve">      Suisse</t>
  </si>
  <si>
    <t xml:space="preserve">      Turquie</t>
  </si>
  <si>
    <t xml:space="preserve">      Autres pays d'Europe</t>
  </si>
  <si>
    <t xml:space="preserve">   Amérique</t>
  </si>
  <si>
    <t xml:space="preserve">      Canada</t>
  </si>
  <si>
    <t xml:space="preserve">      États-Unis</t>
  </si>
  <si>
    <t xml:space="preserve">      Amérique centrale et du Sud</t>
  </si>
  <si>
    <t xml:space="preserve">   Asie et Océanie</t>
  </si>
  <si>
    <t xml:space="preserve">      Australie</t>
  </si>
  <si>
    <t xml:space="preserve">      Chine</t>
  </si>
  <si>
    <t xml:space="preserve">      Japon</t>
  </si>
  <si>
    <t xml:space="preserve">      Proche et Moyen-Orient (y c. Égypte)</t>
  </si>
  <si>
    <t xml:space="preserve">      Autres pays d'Asie et Océanie</t>
  </si>
  <si>
    <t xml:space="preserve">   Afrique</t>
  </si>
  <si>
    <t xml:space="preserve">      Maghreb (Algérie, Maroc, Tunisie)</t>
  </si>
  <si>
    <t xml:space="preserve">      Autres pays d'Afrique (sauf Égypte)</t>
  </si>
  <si>
    <t xml:space="preserve">Total </t>
  </si>
  <si>
    <t>Mayotte*</t>
  </si>
  <si>
    <t>* Mayotte est depuis le 31/03/2011 un département d'outre-mer, après le vote au référendum du 29 mars 2009 pour sa départementalisation.</t>
  </si>
  <si>
    <t>Évolution 2012/2011  des nuitées totales (en %)</t>
  </si>
  <si>
    <t>Évolution 2012/2011
 (en %)</t>
  </si>
  <si>
    <t>1 étoile, 2 étoiles</t>
  </si>
  <si>
    <t>Source : Insee, Dgcis, EFH.</t>
  </si>
  <si>
    <t>Ce chapitre rassemble les données quantitatives sur la fréquentation des hôtels de tourisme (de chaînes et indépendants) et celle des campings offrant au moins un emplacement de passage.</t>
  </si>
  <si>
    <t>Non-classés**</t>
  </si>
  <si>
    <t>** Seuls figurent ici les hôtels non classés et précédemment dans le champ de l'enquête (hôtellerie indépendante anciennement classée et hôtellerie de chaînes).</t>
  </si>
  <si>
    <t>Provence - Alpes - Côte d'Azur</t>
  </si>
  <si>
    <t>Total-classés</t>
  </si>
  <si>
    <t>Selon la catégorie d'hôtel au 1er janvier 2013*</t>
  </si>
  <si>
    <r>
      <t>Selon la catégorie et le type d'emplacement au 1</t>
    </r>
    <r>
      <rPr>
        <b/>
        <vertAlign val="superscript"/>
        <sz val="10"/>
        <rFont val="Arial"/>
        <family val="2"/>
      </rPr>
      <t>er</t>
    </r>
    <r>
      <rPr>
        <b/>
        <sz val="10"/>
        <rFont val="Arial"/>
        <family val="2"/>
      </rPr>
      <t xml:space="preserve"> janvier 2013*</t>
    </r>
  </si>
  <si>
    <t>La loi du 22 juillet 2009 de développement et de modernisation des services touristiques réforme à la fois les normes de classement des différents modes d’hébergements, en particulier avec la création d’une catégorie cinq étoiles, et la procédure pour obtenir les étoiles. Atout France est chargé de gérer le nouveau dispositif de classement. L’ancien classement est obsolète depuis le 23 juillet 2012. Les fortes évolutions de fréquentation enregistrées entre 2010 et 2012 pour les différentes catégories d’hébergements reflètent très majoritairement leur reclassement dans les catégories supérieures lors du passage au nouveau classement.</t>
  </si>
  <si>
    <t>Il convient d'être vigilant sur les chiffres concernant les établissements non classés, plus particulièrement sur les hôtels non classés. Seuls figurent ici les résultats des hôtels non classés qui étaient précédemment dans le champ de l'enquête : hôtellerie indépendante anciennement classée et hôtellerie de chaînes. Par conséquent, toute l'hôtellerie non classée n'est pas présentée ici de manière exhaustive.</t>
  </si>
  <si>
    <t>Les chaînes de traitement des enquêtes hôtellerie et camping permettent de disposer des résultats consolidés 35 jours après la fin du mois enquêté, et ainsi de réaliser une exploitation conjoncturelle de ces informations.</t>
  </si>
  <si>
    <t>Autres pays d'Amérique centrale et du Sud</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</si>
</sst>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_-* #,##0\ _€_-;\-* #,##0\ _€_-;_-* &quot;-&quot;??\ _€_-;_-@_-"/>
    <numFmt numFmtId="166" formatCode="_-* #,##0.0\ _F_-;\-* #,##0.0\ _F_-;_-* &quot;-&quot;??\ _F_-;_-@_-"/>
    <numFmt numFmtId="167" formatCode="0.0&quot;        &quot;"/>
    <numFmt numFmtId="168" formatCode="0.0"/>
    <numFmt numFmtId="169" formatCode="0.0%"/>
    <numFmt numFmtId="170" formatCode="_-* #,##0.000\ _€_-;\-* #,##0.000\ _€_-;_-* &quot;-&quot;??\ _€_-;_-@_-"/>
    <numFmt numFmtId="171" formatCode="_-* #,##0.0\ _€_-;\-* #,##0.0\ _€_-;_-* &quot;-&quot;??\ _€_-;_-@_-"/>
    <numFmt numFmtId="172" formatCode="#,##0.0"/>
    <numFmt numFmtId="173" formatCode="0.0&quot;      &quot;"/>
    <numFmt numFmtId="174" formatCode="0.0&quot;   &quot;"/>
    <numFmt numFmtId="175" formatCode="&quot;Vrai&quot;;&quot;Vrai&quot;;&quot;Faux&quot;"/>
    <numFmt numFmtId="176" formatCode="&quot;Actif&quot;;&quot;Actif&quot;;&quot;Inactif&quot;"/>
    <numFmt numFmtId="177" formatCode="0.0000000"/>
    <numFmt numFmtId="178" formatCode="0.000000"/>
    <numFmt numFmtId="179" formatCode="0.00000"/>
    <numFmt numFmtId="180" formatCode="0.0000"/>
    <numFmt numFmtId="181" formatCode="0.000"/>
    <numFmt numFmtId="182" formatCode="0.00000000"/>
    <numFmt numFmtId="183" formatCode="#,##0.000"/>
    <numFmt numFmtId="184" formatCode="#,##0.0000"/>
    <numFmt numFmtId="185" formatCode="#,##0.00000"/>
    <numFmt numFmtId="186" formatCode="0.0000000000"/>
    <numFmt numFmtId="187" formatCode="_-* #,##0.0\ _€_-;\-* #,##0.0\ _€_-;_-* &quot;-&quot;?\ _€_-;_-@_-"/>
  </numFmts>
  <fonts count="32">
    <font>
      <sz val="10"/>
      <name val="Arial"/>
      <family val="0"/>
    </font>
    <font>
      <b/>
      <sz val="12"/>
      <name val="Arial"/>
      <family val="2"/>
    </font>
    <font>
      <sz val="12"/>
      <name val="Arial"/>
      <family val="2"/>
    </font>
    <font>
      <b/>
      <sz val="10"/>
      <name val="Arial"/>
      <family val="2"/>
    </font>
    <font>
      <sz val="8"/>
      <name val="Arial"/>
      <family val="2"/>
    </font>
    <font>
      <b/>
      <sz val="8"/>
      <name val="Arial"/>
      <family val="2"/>
    </font>
    <font>
      <i/>
      <sz val="8"/>
      <name val="Arial"/>
      <family val="2"/>
    </font>
    <font>
      <b/>
      <sz val="9"/>
      <name val="Arial"/>
      <family val="2"/>
    </font>
    <font>
      <u val="single"/>
      <sz val="10"/>
      <color indexed="12"/>
      <name val="Arial"/>
      <family val="0"/>
    </font>
    <font>
      <u val="single"/>
      <sz val="10"/>
      <color indexed="36"/>
      <name val="Arial"/>
      <family val="0"/>
    </font>
    <font>
      <b/>
      <sz val="8"/>
      <color indexed="12"/>
      <name val="Arial"/>
      <family val="2"/>
    </font>
    <font>
      <sz val="8"/>
      <color indexed="12"/>
      <name val="Arial"/>
      <family val="2"/>
    </font>
    <font>
      <sz val="10"/>
      <color indexed="12"/>
      <name val="Arial"/>
      <family val="2"/>
    </font>
    <font>
      <sz val="12"/>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397">
    <xf numFmtId="0" fontId="0" fillId="0" borderId="0" xfId="0" applyAlignment="1">
      <alignment/>
    </xf>
    <xf numFmtId="164" fontId="2" fillId="0" borderId="0" xfId="47" applyNumberFormat="1" applyFont="1" applyAlignment="1">
      <alignment/>
    </xf>
    <xf numFmtId="164" fontId="3" fillId="0" borderId="0" xfId="47" applyNumberFormat="1" applyFont="1" applyAlignment="1">
      <alignment/>
    </xf>
    <xf numFmtId="164" fontId="4" fillId="0" borderId="0" xfId="47" applyNumberFormat="1" applyFont="1" applyAlignment="1">
      <alignment/>
    </xf>
    <xf numFmtId="164" fontId="5" fillId="0" borderId="10" xfId="47" applyNumberFormat="1" applyFont="1" applyBorder="1" applyAlignment="1">
      <alignment horizontal="center" vertical="center" wrapText="1"/>
    </xf>
    <xf numFmtId="164" fontId="5" fillId="0" borderId="0" xfId="47" applyNumberFormat="1" applyFont="1" applyAlignment="1">
      <alignment horizontal="center" vertical="center" wrapText="1"/>
    </xf>
    <xf numFmtId="165" fontId="4" fillId="0" borderId="11" xfId="47" applyNumberFormat="1" applyFont="1" applyBorder="1" applyAlignment="1">
      <alignment horizontal="left"/>
    </xf>
    <xf numFmtId="166" fontId="4" fillId="0" borderId="0" xfId="47" applyNumberFormat="1" applyFont="1" applyAlignment="1">
      <alignment/>
    </xf>
    <xf numFmtId="165" fontId="4" fillId="0" borderId="11" xfId="49" applyNumberFormat="1" applyFont="1" applyBorder="1" applyAlignment="1">
      <alignment horizontal="left"/>
    </xf>
    <xf numFmtId="164" fontId="5" fillId="0" borderId="0" xfId="47" applyNumberFormat="1" applyFont="1" applyAlignment="1">
      <alignment/>
    </xf>
    <xf numFmtId="0" fontId="3" fillId="0" borderId="0" xfId="0" applyFont="1" applyAlignment="1">
      <alignment horizontal="center"/>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168" fontId="4" fillId="0" borderId="12" xfId="0" applyNumberFormat="1"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1" fillId="0" borderId="0" xfId="0" applyFont="1" applyFill="1" applyAlignment="1">
      <alignment/>
    </xf>
    <xf numFmtId="0" fontId="3" fillId="0" borderId="0" xfId="0" applyFont="1" applyFill="1" applyAlignment="1">
      <alignment/>
    </xf>
    <xf numFmtId="0" fontId="5" fillId="0" borderId="11" xfId="0" applyFont="1" applyFill="1" applyBorder="1" applyAlignment="1">
      <alignment/>
    </xf>
    <xf numFmtId="168" fontId="4" fillId="0" borderId="12" xfId="0" applyNumberFormat="1" applyFont="1" applyFill="1" applyBorder="1" applyAlignment="1">
      <alignment horizontal="center"/>
    </xf>
    <xf numFmtId="169" fontId="4" fillId="0" borderId="12" xfId="0" applyNumberFormat="1" applyFont="1" applyFill="1" applyBorder="1" applyAlignment="1">
      <alignment/>
    </xf>
    <xf numFmtId="168" fontId="4" fillId="0" borderId="13"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xf>
    <xf numFmtId="168" fontId="5" fillId="0" borderId="12" xfId="0" applyNumberFormat="1" applyFont="1" applyFill="1" applyBorder="1" applyAlignment="1">
      <alignment/>
    </xf>
    <xf numFmtId="168" fontId="5" fillId="0" borderId="12" xfId="0" applyNumberFormat="1" applyFont="1" applyFill="1" applyBorder="1" applyAlignment="1">
      <alignment horizontal="center"/>
    </xf>
    <xf numFmtId="170" fontId="4" fillId="0" borderId="0" xfId="0" applyNumberFormat="1" applyFont="1" applyFill="1" applyAlignment="1">
      <alignment/>
    </xf>
    <xf numFmtId="165" fontId="4" fillId="0" borderId="0" xfId="0" applyNumberFormat="1" applyFont="1" applyFill="1" applyAlignment="1">
      <alignment/>
    </xf>
    <xf numFmtId="0" fontId="0" fillId="0" borderId="0" xfId="0" applyFill="1" applyAlignment="1">
      <alignment/>
    </xf>
    <xf numFmtId="168" fontId="4" fillId="0" borderId="12" xfId="0" applyNumberFormat="1"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0" applyFont="1" applyFill="1" applyBorder="1" applyAlignment="1">
      <alignment/>
    </xf>
    <xf numFmtId="0" fontId="4" fillId="0" borderId="17" xfId="0" applyFont="1" applyFill="1" applyBorder="1" applyAlignment="1">
      <alignment/>
    </xf>
    <xf numFmtId="168" fontId="4" fillId="0" borderId="13" xfId="0" applyNumberFormat="1" applyFont="1" applyFill="1" applyBorder="1" applyAlignment="1">
      <alignment/>
    </xf>
    <xf numFmtId="0" fontId="0" fillId="0" borderId="0" xfId="0" applyFont="1" applyFill="1" applyAlignment="1">
      <alignment/>
    </xf>
    <xf numFmtId="171" fontId="5" fillId="0" borderId="18" xfId="47" applyNumberFormat="1" applyFont="1" applyBorder="1" applyAlignment="1">
      <alignment horizontal="center" vertical="center" wrapText="1"/>
    </xf>
    <xf numFmtId="10" fontId="5" fillId="0" borderId="18" xfId="0" applyNumberFormat="1" applyFont="1" applyBorder="1" applyAlignment="1">
      <alignment horizontal="center" wrapText="1"/>
    </xf>
    <xf numFmtId="164" fontId="7" fillId="0" borderId="18" xfId="47" applyNumberFormat="1" applyFont="1" applyBorder="1" applyAlignment="1">
      <alignment vertical="center"/>
    </xf>
    <xf numFmtId="164" fontId="7" fillId="0" borderId="12" xfId="47" applyNumberFormat="1" applyFont="1" applyBorder="1" applyAlignment="1">
      <alignment vertical="center"/>
    </xf>
    <xf numFmtId="164" fontId="5" fillId="0" borderId="12" xfId="47" applyNumberFormat="1" applyFont="1" applyBorder="1" applyAlignment="1">
      <alignment vertical="center"/>
    </xf>
    <xf numFmtId="164" fontId="4" fillId="0" borderId="12" xfId="47" applyNumberFormat="1" applyFont="1" applyBorder="1" applyAlignment="1">
      <alignment vertical="center"/>
    </xf>
    <xf numFmtId="164" fontId="4" fillId="0" borderId="12" xfId="47" applyNumberFormat="1" applyFont="1" applyBorder="1" applyAlignment="1">
      <alignment vertical="center" wrapText="1"/>
    </xf>
    <xf numFmtId="164" fontId="4" fillId="0" borderId="12" xfId="47" applyNumberFormat="1" applyFont="1" applyFill="1" applyBorder="1" applyAlignment="1">
      <alignment vertical="center"/>
    </xf>
    <xf numFmtId="165" fontId="5" fillId="0" borderId="18" xfId="47" applyNumberFormat="1" applyFont="1" applyBorder="1" applyAlignment="1">
      <alignment horizontal="center" vertical="center" wrapText="1"/>
    </xf>
    <xf numFmtId="0" fontId="4" fillId="0" borderId="15" xfId="0" applyFont="1" applyBorder="1" applyAlignment="1">
      <alignment/>
    </xf>
    <xf numFmtId="0" fontId="4" fillId="0" borderId="19" xfId="0" applyFont="1" applyBorder="1" applyAlignment="1">
      <alignment horizontal="centerContinuous"/>
    </xf>
    <xf numFmtId="0" fontId="4" fillId="0" borderId="20" xfId="0" applyFont="1" applyBorder="1" applyAlignment="1">
      <alignment/>
    </xf>
    <xf numFmtId="0" fontId="4" fillId="0" borderId="17" xfId="0" applyFont="1" applyBorder="1" applyAlignment="1">
      <alignment horizontal="center" wrapText="1"/>
    </xf>
    <xf numFmtId="0" fontId="4" fillId="0" borderId="21" xfId="0" applyFont="1" applyBorder="1" applyAlignment="1">
      <alignment horizontal="center"/>
    </xf>
    <xf numFmtId="3" fontId="4" fillId="0" borderId="11" xfId="0" applyNumberFormat="1" applyFont="1" applyBorder="1" applyAlignment="1">
      <alignment/>
    </xf>
    <xf numFmtId="168" fontId="4" fillId="0" borderId="11" xfId="0" applyNumberFormat="1" applyFont="1" applyBorder="1" applyAlignment="1">
      <alignment horizontal="center"/>
    </xf>
    <xf numFmtId="3" fontId="4" fillId="0" borderId="0" xfId="0" applyNumberFormat="1" applyFont="1" applyAlignment="1">
      <alignment/>
    </xf>
    <xf numFmtId="168" fontId="4" fillId="0" borderId="0" xfId="0" applyNumberFormat="1" applyFont="1" applyBorder="1" applyAlignment="1">
      <alignment horizontal="center"/>
    </xf>
    <xf numFmtId="168" fontId="4" fillId="0" borderId="0" xfId="0" applyNumberFormat="1" applyFont="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5" fillId="0" borderId="12" xfId="0" applyNumberFormat="1" applyFont="1" applyFill="1" applyBorder="1" applyAlignment="1">
      <alignment/>
    </xf>
    <xf numFmtId="3" fontId="4" fillId="0" borderId="18" xfId="0" applyNumberFormat="1" applyFont="1" applyFill="1" applyBorder="1" applyAlignment="1">
      <alignment/>
    </xf>
    <xf numFmtId="0" fontId="4" fillId="0" borderId="22" xfId="0" applyFont="1" applyFill="1" applyBorder="1" applyAlignment="1">
      <alignment/>
    </xf>
    <xf numFmtId="3" fontId="4" fillId="0" borderId="12" xfId="0" applyNumberFormat="1" applyFont="1" applyFill="1" applyBorder="1" applyAlignment="1">
      <alignment/>
    </xf>
    <xf numFmtId="0" fontId="4" fillId="0" borderId="21" xfId="0" applyFont="1" applyFill="1" applyBorder="1" applyAlignment="1">
      <alignment/>
    </xf>
    <xf numFmtId="3" fontId="4" fillId="0" borderId="13" xfId="0" applyNumberFormat="1" applyFont="1" applyFill="1" applyBorder="1" applyAlignment="1">
      <alignment/>
    </xf>
    <xf numFmtId="0" fontId="5" fillId="0" borderId="22" xfId="0" applyFont="1" applyFill="1" applyBorder="1" applyAlignment="1">
      <alignment/>
    </xf>
    <xf numFmtId="0" fontId="4" fillId="0" borderId="0" xfId="0" applyFont="1" applyAlignment="1">
      <alignment horizontal="center"/>
    </xf>
    <xf numFmtId="0" fontId="4" fillId="0" borderId="16" xfId="0" applyFont="1" applyBorder="1" applyAlignment="1">
      <alignment horizontal="centerContinuous"/>
    </xf>
    <xf numFmtId="0" fontId="4" fillId="0" borderId="15" xfId="0" applyFont="1" applyBorder="1" applyAlignment="1">
      <alignment horizontal="centerContinuous"/>
    </xf>
    <xf numFmtId="0" fontId="5" fillId="20" borderId="15" xfId="0" applyFont="1" applyFill="1" applyBorder="1" applyAlignment="1">
      <alignment/>
    </xf>
    <xf numFmtId="172" fontId="5" fillId="20" borderId="18" xfId="0" applyNumberFormat="1" applyFont="1" applyFill="1" applyBorder="1" applyAlignment="1">
      <alignment/>
    </xf>
    <xf numFmtId="0" fontId="4" fillId="0" borderId="0" xfId="0" applyFont="1" applyFill="1" applyBorder="1" applyAlignment="1">
      <alignment horizontal="left" indent="2"/>
    </xf>
    <xf numFmtId="172" fontId="4" fillId="0" borderId="12" xfId="0" applyNumberFormat="1" applyFont="1" applyFill="1" applyBorder="1" applyAlignment="1">
      <alignment/>
    </xf>
    <xf numFmtId="172" fontId="4" fillId="0" borderId="22" xfId="0" applyNumberFormat="1" applyFont="1" applyFill="1" applyBorder="1" applyAlignment="1">
      <alignment/>
    </xf>
    <xf numFmtId="172" fontId="4" fillId="0" borderId="12" xfId="0" applyNumberFormat="1" applyFont="1" applyFill="1" applyBorder="1" applyAlignment="1">
      <alignment horizontal="center"/>
    </xf>
    <xf numFmtId="0" fontId="4" fillId="0" borderId="0" xfId="0" applyFont="1" applyBorder="1" applyAlignment="1">
      <alignment horizontal="left" indent="2"/>
    </xf>
    <xf numFmtId="172" fontId="4" fillId="0" borderId="12" xfId="0" applyNumberFormat="1" applyFont="1" applyBorder="1" applyAlignment="1">
      <alignment/>
    </xf>
    <xf numFmtId="172" fontId="4" fillId="0" borderId="22" xfId="0" applyNumberFormat="1" applyFont="1" applyBorder="1" applyAlignment="1">
      <alignment/>
    </xf>
    <xf numFmtId="172" fontId="4" fillId="0" borderId="12" xfId="0" applyNumberFormat="1" applyFont="1" applyBorder="1" applyAlignment="1">
      <alignment horizontal="center"/>
    </xf>
    <xf numFmtId="0" fontId="4" fillId="0" borderId="20" xfId="0" applyFont="1" applyBorder="1" applyAlignment="1">
      <alignment horizontal="left" indent="2"/>
    </xf>
    <xf numFmtId="172" fontId="4" fillId="0" borderId="13" xfId="0" applyNumberFormat="1" applyFont="1" applyBorder="1" applyAlignment="1">
      <alignment/>
    </xf>
    <xf numFmtId="172" fontId="4" fillId="0" borderId="21" xfId="0" applyNumberFormat="1" applyFont="1" applyBorder="1" applyAlignment="1">
      <alignment/>
    </xf>
    <xf numFmtId="172" fontId="4" fillId="0" borderId="13" xfId="0" applyNumberFormat="1" applyFont="1" applyBorder="1" applyAlignment="1">
      <alignment horizontal="center"/>
    </xf>
    <xf numFmtId="0" fontId="5" fillId="0" borderId="0" xfId="0" applyFont="1" applyAlignment="1">
      <alignment horizontal="left" indent="2"/>
    </xf>
    <xf numFmtId="172" fontId="5" fillId="0" borderId="22" xfId="0" applyNumberFormat="1" applyFont="1" applyBorder="1" applyAlignment="1">
      <alignment/>
    </xf>
    <xf numFmtId="172" fontId="5" fillId="0" borderId="12" xfId="0" applyNumberFormat="1" applyFont="1" applyBorder="1" applyAlignment="1">
      <alignment horizontal="center"/>
    </xf>
    <xf numFmtId="0" fontId="4" fillId="0" borderId="0" xfId="0" applyFont="1" applyAlignment="1">
      <alignment horizontal="left" indent="4"/>
    </xf>
    <xf numFmtId="172" fontId="5" fillId="0" borderId="21" xfId="0" applyNumberFormat="1" applyFont="1" applyBorder="1" applyAlignment="1">
      <alignment/>
    </xf>
    <xf numFmtId="172" fontId="5" fillId="0" borderId="13" xfId="0" applyNumberFormat="1" applyFont="1" applyBorder="1" applyAlignment="1">
      <alignment horizontal="center"/>
    </xf>
    <xf numFmtId="0" fontId="5" fillId="20" borderId="23" xfId="0" applyFont="1" applyFill="1" applyBorder="1" applyAlignment="1">
      <alignment/>
    </xf>
    <xf numFmtId="172" fontId="5" fillId="20" borderId="10" xfId="0" applyNumberFormat="1" applyFont="1" applyFill="1" applyBorder="1" applyAlignment="1">
      <alignment/>
    </xf>
    <xf numFmtId="172" fontId="5" fillId="20" borderId="10" xfId="0" applyNumberFormat="1" applyFont="1" applyFill="1" applyBorder="1" applyAlignment="1">
      <alignment horizontal="center"/>
    </xf>
    <xf numFmtId="0" fontId="4" fillId="0" borderId="0" xfId="0" applyFont="1" applyAlignment="1">
      <alignment vertical="top" wrapText="1"/>
    </xf>
    <xf numFmtId="0" fontId="4" fillId="0" borderId="18" xfId="0" applyFont="1" applyBorder="1" applyAlignment="1">
      <alignment horizontal="center" vertical="top" wrapText="1"/>
    </xf>
    <xf numFmtId="3" fontId="5" fillId="20" borderId="10" xfId="0" applyNumberFormat="1" applyFont="1" applyFill="1" applyBorder="1" applyAlignment="1">
      <alignment/>
    </xf>
    <xf numFmtId="164" fontId="0" fillId="0" borderId="0" xfId="47" applyNumberFormat="1" applyFont="1" applyAlignment="1">
      <alignment horizontal="center"/>
    </xf>
    <xf numFmtId="166" fontId="0" fillId="0" borderId="0" xfId="47"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164" fontId="4" fillId="0" borderId="0" xfId="47" applyNumberFormat="1" applyFont="1" applyAlignment="1">
      <alignment horizontal="center"/>
    </xf>
    <xf numFmtId="166" fontId="4" fillId="0" borderId="18" xfId="0" applyNumberFormat="1" applyFont="1" applyFill="1" applyBorder="1" applyAlignment="1">
      <alignment horizontal="center"/>
    </xf>
    <xf numFmtId="3" fontId="4" fillId="0" borderId="18" xfId="0" applyNumberFormat="1" applyFont="1" applyFill="1" applyBorder="1" applyAlignment="1">
      <alignment horizontal="center"/>
    </xf>
    <xf numFmtId="173" fontId="4" fillId="0" borderId="18" xfId="47" applyNumberFormat="1" applyFont="1" applyBorder="1" applyAlignment="1">
      <alignment horizontal="center"/>
    </xf>
    <xf numFmtId="166" fontId="4" fillId="0" borderId="12" xfId="0" applyNumberFormat="1" applyFont="1" applyFill="1" applyBorder="1" applyAlignment="1">
      <alignment horizontal="center"/>
    </xf>
    <xf numFmtId="3" fontId="4" fillId="0" borderId="12" xfId="0" applyNumberFormat="1" applyFont="1" applyFill="1" applyBorder="1" applyAlignment="1">
      <alignment horizontal="center"/>
    </xf>
    <xf numFmtId="173" fontId="4" fillId="0" borderId="12" xfId="47" applyNumberFormat="1" applyFont="1" applyBorder="1" applyAlignment="1">
      <alignment horizontal="center"/>
    </xf>
    <xf numFmtId="173" fontId="4" fillId="0" borderId="13" xfId="47" applyNumberFormat="1" applyFont="1" applyBorder="1" applyAlignment="1">
      <alignment horizontal="center"/>
    </xf>
    <xf numFmtId="166" fontId="4" fillId="0" borderId="0" xfId="47" applyNumberFormat="1" applyFont="1" applyAlignment="1">
      <alignment horizontal="center"/>
    </xf>
    <xf numFmtId="0" fontId="4" fillId="0" borderId="0" xfId="0" applyFont="1" applyAlignment="1">
      <alignment horizontal="right"/>
    </xf>
    <xf numFmtId="165" fontId="5" fillId="0" borderId="19" xfId="47" applyNumberFormat="1" applyFont="1" applyBorder="1" applyAlignment="1">
      <alignment horizontal="center" vertical="center" wrapText="1"/>
    </xf>
    <xf numFmtId="165" fontId="5" fillId="0" borderId="23" xfId="47" applyNumberFormat="1" applyFont="1" applyBorder="1" applyAlignment="1">
      <alignment horizontal="center" vertical="center" wrapText="1"/>
    </xf>
    <xf numFmtId="165" fontId="5" fillId="0" borderId="24" xfId="47" applyNumberFormat="1" applyFont="1" applyBorder="1" applyAlignment="1">
      <alignment horizontal="center" vertical="center" wrapText="1"/>
    </xf>
    <xf numFmtId="166" fontId="5" fillId="0" borderId="10" xfId="47" applyNumberFormat="1" applyFont="1" applyBorder="1" applyAlignment="1">
      <alignment horizontal="center" vertical="center" wrapText="1"/>
    </xf>
    <xf numFmtId="0" fontId="2" fillId="0" borderId="0" xfId="0" applyFont="1" applyFill="1" applyAlignment="1">
      <alignment horizontal="right"/>
    </xf>
    <xf numFmtId="164" fontId="0" fillId="0" borderId="0" xfId="47" applyNumberFormat="1" applyFont="1" applyFill="1" applyAlignment="1">
      <alignment horizontal="right"/>
    </xf>
    <xf numFmtId="166" fontId="0" fillId="0" borderId="0" xfId="47" applyNumberFormat="1" applyFont="1" applyFill="1" applyAlignment="1">
      <alignment horizontal="center"/>
    </xf>
    <xf numFmtId="164" fontId="0" fillId="0" borderId="0" xfId="47"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right"/>
    </xf>
    <xf numFmtId="164" fontId="4" fillId="0" borderId="10" xfId="47" applyNumberFormat="1" applyFont="1" applyFill="1" applyBorder="1" applyAlignment="1">
      <alignment horizontal="center" vertical="center" wrapText="1"/>
    </xf>
    <xf numFmtId="166" fontId="4" fillId="0" borderId="10" xfId="47" applyNumberFormat="1"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right"/>
    </xf>
    <xf numFmtId="0" fontId="5" fillId="0" borderId="0" xfId="0" applyFont="1" applyFill="1" applyBorder="1" applyAlignment="1">
      <alignment horizontal="center"/>
    </xf>
    <xf numFmtId="166" fontId="4" fillId="0" borderId="12" xfId="47" applyNumberFormat="1" applyFont="1" applyFill="1" applyBorder="1" applyAlignment="1">
      <alignment horizontal="center"/>
    </xf>
    <xf numFmtId="168" fontId="4" fillId="0" borderId="11" xfId="47"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xf>
    <xf numFmtId="164" fontId="4" fillId="0" borderId="0" xfId="47" applyNumberFormat="1" applyFont="1" applyFill="1" applyAlignment="1">
      <alignment horizontal="center"/>
    </xf>
    <xf numFmtId="0" fontId="4" fillId="0" borderId="0" xfId="0" applyFont="1" applyFill="1" applyAlignment="1">
      <alignment horizontal="center"/>
    </xf>
    <xf numFmtId="165" fontId="0" fillId="0" borderId="0" xfId="0" applyNumberFormat="1" applyFont="1" applyFill="1" applyAlignment="1">
      <alignment horizontal="right"/>
    </xf>
    <xf numFmtId="164" fontId="4" fillId="0" borderId="22" xfId="47" applyNumberFormat="1" applyFont="1" applyFill="1" applyBorder="1" applyAlignment="1">
      <alignment horizontal="right"/>
    </xf>
    <xf numFmtId="168" fontId="5" fillId="0" borderId="14" xfId="47" applyNumberFormat="1" applyFont="1" applyFill="1" applyBorder="1" applyAlignment="1">
      <alignment horizontal="center"/>
    </xf>
    <xf numFmtId="166" fontId="5" fillId="0" borderId="12" xfId="47" applyNumberFormat="1" applyFont="1" applyFill="1" applyBorder="1" applyAlignment="1">
      <alignment horizontal="center"/>
    </xf>
    <xf numFmtId="168" fontId="5" fillId="0" borderId="11" xfId="47" applyNumberFormat="1" applyFont="1" applyFill="1" applyBorder="1" applyAlignment="1">
      <alignment horizontal="center"/>
    </xf>
    <xf numFmtId="164" fontId="5" fillId="0" borderId="22" xfId="47" applyNumberFormat="1" applyFont="1" applyFill="1" applyBorder="1" applyAlignment="1">
      <alignment horizontal="right"/>
    </xf>
    <xf numFmtId="164" fontId="8" fillId="0" borderId="0" xfId="45" applyNumberFormat="1" applyAlignment="1" applyProtection="1">
      <alignment/>
      <protection/>
    </xf>
    <xf numFmtId="0" fontId="8" fillId="0" borderId="0" xfId="45" applyFill="1" applyAlignment="1" applyProtection="1">
      <alignment/>
      <protection/>
    </xf>
    <xf numFmtId="0" fontId="3" fillId="0" borderId="0" xfId="0" applyFont="1" applyAlignment="1">
      <alignment horizontal="justify"/>
    </xf>
    <xf numFmtId="0" fontId="0" fillId="0" borderId="0" xfId="0" applyFont="1" applyAlignment="1">
      <alignment horizontal="justify"/>
    </xf>
    <xf numFmtId="0" fontId="12" fillId="0" borderId="0" xfId="0" applyFont="1" applyFill="1" applyAlignment="1">
      <alignment horizontal="right"/>
    </xf>
    <xf numFmtId="164" fontId="12" fillId="0" borderId="0" xfId="47" applyNumberFormat="1" applyFont="1" applyFill="1" applyAlignment="1">
      <alignment horizontal="right"/>
    </xf>
    <xf numFmtId="166" fontId="12" fillId="0" borderId="0" xfId="47" applyNumberFormat="1" applyFont="1" applyFill="1" applyAlignment="1">
      <alignment horizontal="center"/>
    </xf>
    <xf numFmtId="164" fontId="12" fillId="0" borderId="0" xfId="47" applyNumberFormat="1" applyFont="1" applyFill="1" applyAlignment="1">
      <alignment horizontal="center"/>
    </xf>
    <xf numFmtId="166" fontId="8" fillId="0" borderId="0" xfId="45" applyNumberFormat="1" applyFont="1" applyFill="1" applyAlignment="1" applyProtection="1">
      <alignment horizontal="left"/>
      <protection/>
    </xf>
    <xf numFmtId="0" fontId="12" fillId="0" borderId="0" xfId="0" applyFont="1" applyFill="1" applyAlignment="1">
      <alignment horizontal="center"/>
    </xf>
    <xf numFmtId="0" fontId="12" fillId="0" borderId="0" xfId="0" applyFont="1" applyAlignment="1">
      <alignment/>
    </xf>
    <xf numFmtId="0" fontId="12" fillId="0" borderId="0" xfId="0" applyFont="1" applyFill="1" applyAlignment="1">
      <alignment/>
    </xf>
    <xf numFmtId="0" fontId="13"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0" fontId="11" fillId="0" borderId="0" xfId="0" applyFont="1" applyAlignment="1">
      <alignment/>
    </xf>
    <xf numFmtId="0" fontId="12" fillId="0" borderId="0" xfId="0" applyFont="1" applyAlignment="1">
      <alignment horizontal="right"/>
    </xf>
    <xf numFmtId="0" fontId="5" fillId="0" borderId="20" xfId="0" applyFont="1" applyFill="1" applyBorder="1" applyAlignment="1">
      <alignment horizontal="left" indent="2"/>
    </xf>
    <xf numFmtId="168" fontId="4" fillId="0" borderId="12" xfId="53" applyNumberFormat="1" applyFont="1" applyFill="1" applyBorder="1" applyAlignment="1">
      <alignment/>
    </xf>
    <xf numFmtId="164" fontId="5" fillId="0" borderId="13" xfId="47" applyNumberFormat="1" applyFont="1" applyBorder="1" applyAlignment="1">
      <alignment horizontal="center" vertical="center" wrapText="1"/>
    </xf>
    <xf numFmtId="164" fontId="4" fillId="0" borderId="18" xfId="47" applyNumberFormat="1" applyFont="1" applyBorder="1" applyAlignment="1">
      <alignment/>
    </xf>
    <xf numFmtId="166" fontId="4" fillId="0" borderId="18" xfId="47" applyNumberFormat="1" applyFont="1" applyBorder="1" applyAlignment="1">
      <alignment/>
    </xf>
    <xf numFmtId="167" fontId="4" fillId="0" borderId="12" xfId="47" applyNumberFormat="1" applyFont="1" applyBorder="1" applyAlignment="1">
      <alignment/>
    </xf>
    <xf numFmtId="164" fontId="4" fillId="0" borderId="12" xfId="47" applyNumberFormat="1" applyFont="1" applyBorder="1" applyAlignment="1">
      <alignment/>
    </xf>
    <xf numFmtId="166" fontId="4" fillId="0" borderId="12" xfId="47" applyNumberFormat="1" applyFont="1" applyBorder="1" applyAlignment="1">
      <alignment/>
    </xf>
    <xf numFmtId="166" fontId="4" fillId="0" borderId="13" xfId="47" applyNumberFormat="1" applyFont="1" applyBorder="1" applyAlignment="1">
      <alignment/>
    </xf>
    <xf numFmtId="164" fontId="4" fillId="0" borderId="13" xfId="47" applyNumberFormat="1" applyFont="1" applyBorder="1" applyAlignment="1">
      <alignment/>
    </xf>
    <xf numFmtId="165" fontId="5" fillId="0" borderId="12" xfId="0" applyNumberFormat="1" applyFont="1" applyFill="1" applyBorder="1" applyAlignment="1">
      <alignment/>
    </xf>
    <xf numFmtId="168" fontId="5" fillId="0" borderId="0" xfId="0" applyNumberFormat="1" applyFont="1" applyFill="1" applyBorder="1" applyAlignment="1">
      <alignment/>
    </xf>
    <xf numFmtId="165" fontId="4" fillId="0" borderId="12" xfId="0" applyNumberFormat="1" applyFont="1" applyFill="1" applyBorder="1" applyAlignment="1">
      <alignment/>
    </xf>
    <xf numFmtId="168" fontId="4" fillId="0" borderId="0" xfId="0" applyNumberFormat="1" applyFont="1" applyFill="1" applyBorder="1" applyAlignment="1">
      <alignment/>
    </xf>
    <xf numFmtId="165" fontId="4" fillId="0" borderId="13" xfId="0" applyNumberFormat="1" applyFont="1" applyFill="1" applyBorder="1" applyAlignment="1">
      <alignment/>
    </xf>
    <xf numFmtId="0" fontId="0" fillId="0" borderId="18" xfId="0" applyFont="1" applyBorder="1" applyAlignment="1">
      <alignment/>
    </xf>
    <xf numFmtId="0" fontId="0" fillId="0" borderId="12" xfId="0" applyFont="1" applyBorder="1" applyAlignment="1" quotePrefix="1">
      <alignment/>
    </xf>
    <xf numFmtId="3" fontId="7" fillId="0" borderId="14" xfId="47" applyNumberFormat="1" applyFont="1" applyBorder="1" applyAlignment="1">
      <alignment horizontal="right" vertical="center"/>
    </xf>
    <xf numFmtId="168" fontId="5" fillId="0" borderId="15" xfId="0" applyNumberFormat="1" applyFont="1" applyBorder="1" applyAlignment="1">
      <alignment/>
    </xf>
    <xf numFmtId="3" fontId="7" fillId="0" borderId="15" xfId="47" applyNumberFormat="1" applyFont="1" applyBorder="1" applyAlignment="1">
      <alignment horizontal="right" vertical="center"/>
    </xf>
    <xf numFmtId="168" fontId="5" fillId="0" borderId="16" xfId="0" applyNumberFormat="1" applyFont="1" applyBorder="1" applyAlignment="1">
      <alignment/>
    </xf>
    <xf numFmtId="3" fontId="7" fillId="0" borderId="11" xfId="47" applyNumberFormat="1" applyFont="1" applyBorder="1" applyAlignment="1">
      <alignment horizontal="right" vertical="center"/>
    </xf>
    <xf numFmtId="168" fontId="5" fillId="0" borderId="0" xfId="0" applyNumberFormat="1" applyFont="1" applyBorder="1" applyAlignment="1">
      <alignment/>
    </xf>
    <xf numFmtId="3" fontId="7" fillId="0" borderId="0" xfId="47" applyNumberFormat="1" applyFont="1" applyBorder="1" applyAlignment="1">
      <alignment horizontal="right" vertical="center"/>
    </xf>
    <xf numFmtId="168" fontId="5" fillId="0" borderId="22" xfId="0" applyNumberFormat="1" applyFont="1" applyBorder="1" applyAlignment="1">
      <alignment/>
    </xf>
    <xf numFmtId="3" fontId="5" fillId="0" borderId="11" xfId="47" applyNumberFormat="1" applyFont="1" applyBorder="1" applyAlignment="1">
      <alignment horizontal="right" vertical="center"/>
    </xf>
    <xf numFmtId="3" fontId="5" fillId="0" borderId="0" xfId="47" applyNumberFormat="1" applyFont="1" applyBorder="1" applyAlignment="1">
      <alignment horizontal="right" vertical="center"/>
    </xf>
    <xf numFmtId="3" fontId="4" fillId="0" borderId="11" xfId="47" applyNumberFormat="1" applyFont="1" applyBorder="1" applyAlignment="1">
      <alignment horizontal="right" vertical="center"/>
    </xf>
    <xf numFmtId="168" fontId="4" fillId="0" borderId="0" xfId="0" applyNumberFormat="1" applyFont="1" applyBorder="1" applyAlignment="1">
      <alignment/>
    </xf>
    <xf numFmtId="3" fontId="4" fillId="0" borderId="0" xfId="47" applyNumberFormat="1" applyFont="1" applyBorder="1" applyAlignment="1">
      <alignment horizontal="right" vertical="center"/>
    </xf>
    <xf numFmtId="168" fontId="4" fillId="0" borderId="22" xfId="0" applyNumberFormat="1" applyFont="1" applyBorder="1" applyAlignment="1">
      <alignment/>
    </xf>
    <xf numFmtId="3" fontId="4" fillId="0" borderId="11" xfId="47" applyNumberFormat="1" applyFont="1" applyBorder="1" applyAlignment="1">
      <alignment horizontal="right" vertical="center" wrapText="1"/>
    </xf>
    <xf numFmtId="3" fontId="4" fillId="0" borderId="0" xfId="47" applyNumberFormat="1" applyFont="1" applyBorder="1" applyAlignment="1">
      <alignment horizontal="right" vertical="center" wrapText="1"/>
    </xf>
    <xf numFmtId="3" fontId="4" fillId="0" borderId="11" xfId="47" applyNumberFormat="1" applyFont="1" applyFill="1" applyBorder="1" applyAlignment="1">
      <alignment horizontal="right" vertical="center"/>
    </xf>
    <xf numFmtId="3" fontId="4" fillId="0" borderId="0" xfId="47" applyNumberFormat="1" applyFont="1" applyFill="1" applyBorder="1" applyAlignment="1">
      <alignment horizontal="right" vertical="center"/>
    </xf>
    <xf numFmtId="171" fontId="4" fillId="0" borderId="16" xfId="47" applyNumberFormat="1" applyFont="1" applyFill="1" applyBorder="1" applyAlignment="1">
      <alignment horizontal="center" vertical="center" wrapText="1"/>
    </xf>
    <xf numFmtId="171" fontId="4" fillId="0" borderId="10" xfId="47" applyNumberFormat="1" applyFont="1" applyFill="1" applyBorder="1" applyAlignment="1" quotePrefix="1">
      <alignment horizontal="center" vertical="center" wrapText="1"/>
    </xf>
    <xf numFmtId="0" fontId="4" fillId="0" borderId="16" xfId="0" applyFont="1" applyFill="1" applyBorder="1" applyAlignment="1">
      <alignment horizontal="center" wrapText="1"/>
    </xf>
    <xf numFmtId="164" fontId="5" fillId="0" borderId="18" xfId="47" applyNumberFormat="1" applyFont="1" applyFill="1" applyBorder="1" applyAlignment="1">
      <alignment vertical="center"/>
    </xf>
    <xf numFmtId="3" fontId="5" fillId="0" borderId="18" xfId="47" applyNumberFormat="1" applyFont="1" applyFill="1" applyBorder="1" applyAlignment="1">
      <alignment horizontal="right" vertical="center"/>
    </xf>
    <xf numFmtId="172" fontId="5" fillId="0" borderId="15" xfId="47" applyNumberFormat="1" applyFont="1" applyFill="1" applyBorder="1" applyAlignment="1">
      <alignment horizontal="right" vertical="center"/>
    </xf>
    <xf numFmtId="172" fontId="5" fillId="0" borderId="18" xfId="47" applyNumberFormat="1" applyFont="1" applyFill="1" applyBorder="1" applyAlignment="1">
      <alignment horizontal="right" vertical="center"/>
    </xf>
    <xf numFmtId="164" fontId="5" fillId="0" borderId="12" xfId="47" applyNumberFormat="1" applyFont="1" applyFill="1" applyBorder="1" applyAlignment="1">
      <alignment vertical="center"/>
    </xf>
    <xf numFmtId="3" fontId="5" fillId="0" borderId="12" xfId="47" applyNumberFormat="1" applyFont="1" applyFill="1" applyBorder="1" applyAlignment="1">
      <alignment horizontal="right" vertical="center"/>
    </xf>
    <xf numFmtId="172" fontId="5" fillId="0" borderId="0" xfId="47" applyNumberFormat="1" applyFont="1" applyFill="1" applyBorder="1" applyAlignment="1">
      <alignment horizontal="right" vertical="center"/>
    </xf>
    <xf numFmtId="172" fontId="5" fillId="0" borderId="12" xfId="47" applyNumberFormat="1" applyFont="1" applyFill="1" applyBorder="1" applyAlignment="1">
      <alignment horizontal="right" vertical="center"/>
    </xf>
    <xf numFmtId="3" fontId="4" fillId="0" borderId="12" xfId="47" applyNumberFormat="1" applyFont="1" applyFill="1" applyBorder="1" applyAlignment="1">
      <alignment horizontal="right" vertical="center"/>
    </xf>
    <xf numFmtId="172" fontId="4" fillId="0" borderId="0" xfId="47" applyNumberFormat="1" applyFont="1" applyFill="1" applyBorder="1" applyAlignment="1">
      <alignment horizontal="right" vertical="center"/>
    </xf>
    <xf numFmtId="172" fontId="4" fillId="0" borderId="12" xfId="47" applyNumberFormat="1" applyFont="1" applyFill="1" applyBorder="1" applyAlignment="1">
      <alignment horizontal="right" vertical="center"/>
    </xf>
    <xf numFmtId="164" fontId="5" fillId="0" borderId="13" xfId="47" applyNumberFormat="1" applyFont="1" applyFill="1" applyBorder="1" applyAlignment="1">
      <alignment vertical="center"/>
    </xf>
    <xf numFmtId="3" fontId="5" fillId="0" borderId="13" xfId="47" applyNumberFormat="1" applyFont="1" applyFill="1" applyBorder="1" applyAlignment="1">
      <alignment horizontal="right" vertical="center"/>
    </xf>
    <xf numFmtId="172" fontId="5" fillId="0" borderId="20" xfId="47" applyNumberFormat="1" applyFont="1" applyFill="1" applyBorder="1" applyAlignment="1">
      <alignment horizontal="right" vertical="center"/>
    </xf>
    <xf numFmtId="172" fontId="5" fillId="0" borderId="13" xfId="47" applyNumberFormat="1" applyFont="1" applyFill="1" applyBorder="1" applyAlignment="1">
      <alignment horizontal="right" vertical="center"/>
    </xf>
    <xf numFmtId="164" fontId="5" fillId="0" borderId="19" xfId="47" applyNumberFormat="1" applyFont="1" applyBorder="1" applyAlignment="1">
      <alignment horizontal="center" vertical="center" wrapText="1"/>
    </xf>
    <xf numFmtId="164" fontId="6" fillId="0" borderId="0" xfId="47" applyNumberFormat="1" applyFont="1" applyAlignment="1">
      <alignment/>
    </xf>
    <xf numFmtId="164" fontId="5" fillId="0" borderId="17" xfId="47" applyNumberFormat="1" applyFont="1" applyBorder="1" applyAlignment="1">
      <alignment horizontal="center" vertical="center" wrapText="1"/>
    </xf>
    <xf numFmtId="0" fontId="6" fillId="0" borderId="0" xfId="0" applyFont="1" applyAlignment="1">
      <alignment/>
    </xf>
    <xf numFmtId="0" fontId="4" fillId="0" borderId="22" xfId="0" applyFont="1" applyFill="1" applyBorder="1" applyAlignment="1">
      <alignment horizontal="right"/>
    </xf>
    <xf numFmtId="168" fontId="5" fillId="0" borderId="18" xfId="47" applyNumberFormat="1" applyFont="1" applyFill="1" applyBorder="1" applyAlignment="1">
      <alignment horizontal="center"/>
    </xf>
    <xf numFmtId="164" fontId="4" fillId="0" borderId="12" xfId="47" applyNumberFormat="1" applyFont="1" applyFill="1" applyBorder="1" applyAlignment="1">
      <alignment horizontal="right"/>
    </xf>
    <xf numFmtId="168" fontId="4" fillId="0" borderId="12" xfId="47" applyNumberFormat="1" applyFont="1" applyFill="1" applyBorder="1" applyAlignment="1">
      <alignment horizontal="center"/>
    </xf>
    <xf numFmtId="164" fontId="5" fillId="0" borderId="12" xfId="47" applyNumberFormat="1" applyFont="1" applyFill="1" applyBorder="1" applyAlignment="1">
      <alignment horizontal="right"/>
    </xf>
    <xf numFmtId="168" fontId="5" fillId="0" borderId="12" xfId="47" applyNumberFormat="1" applyFont="1" applyFill="1" applyBorder="1" applyAlignment="1">
      <alignment horizontal="center"/>
    </xf>
    <xf numFmtId="0" fontId="0" fillId="0" borderId="0" xfId="0" applyFont="1" applyAlignment="1">
      <alignment horizontal="justify" wrapText="1"/>
    </xf>
    <xf numFmtId="0" fontId="0" fillId="0" borderId="0" xfId="0" applyBorder="1" applyAlignment="1">
      <alignment/>
    </xf>
    <xf numFmtId="164" fontId="4" fillId="0" borderId="12" xfId="47" applyNumberFormat="1" applyFont="1" applyBorder="1" applyAlignment="1" quotePrefix="1">
      <alignment vertical="center"/>
    </xf>
    <xf numFmtId="3" fontId="5" fillId="0" borderId="0" xfId="0" applyNumberFormat="1" applyFont="1" applyAlignment="1">
      <alignment/>
    </xf>
    <xf numFmtId="172" fontId="5" fillId="0" borderId="12" xfId="0" applyNumberFormat="1" applyFont="1" applyFill="1" applyBorder="1" applyAlignment="1">
      <alignment/>
    </xf>
    <xf numFmtId="164" fontId="1" fillId="0" borderId="0" xfId="47" applyNumberFormat="1" applyFont="1" applyFill="1" applyAlignment="1">
      <alignment/>
    </xf>
    <xf numFmtId="0" fontId="5" fillId="20" borderId="14" xfId="0" applyFont="1" applyFill="1" applyBorder="1" applyAlignment="1">
      <alignment/>
    </xf>
    <xf numFmtId="165" fontId="5" fillId="20" borderId="18" xfId="0" applyNumberFormat="1" applyFont="1" applyFill="1" applyBorder="1" applyAlignment="1">
      <alignment/>
    </xf>
    <xf numFmtId="168" fontId="5" fillId="20" borderId="18" xfId="0" applyNumberFormat="1" applyFont="1" applyFill="1" applyBorder="1" applyAlignment="1">
      <alignment/>
    </xf>
    <xf numFmtId="168" fontId="5" fillId="20" borderId="18" xfId="0" applyNumberFormat="1" applyFont="1" applyFill="1" applyBorder="1" applyAlignment="1">
      <alignment horizontal="center"/>
    </xf>
    <xf numFmtId="168" fontId="4" fillId="20" borderId="18" xfId="0" applyNumberFormat="1" applyFont="1" applyFill="1" applyBorder="1" applyAlignment="1">
      <alignment/>
    </xf>
    <xf numFmtId="0" fontId="4" fillId="20" borderId="11" xfId="0" applyFont="1" applyFill="1" applyBorder="1" applyAlignment="1">
      <alignment/>
    </xf>
    <xf numFmtId="0" fontId="4" fillId="20" borderId="0" xfId="0" applyFont="1" applyFill="1" applyBorder="1" applyAlignment="1">
      <alignment/>
    </xf>
    <xf numFmtId="165" fontId="4" fillId="20" borderId="12" xfId="0" applyNumberFormat="1" applyFont="1" applyFill="1" applyBorder="1" applyAlignment="1">
      <alignment/>
    </xf>
    <xf numFmtId="168" fontId="4" fillId="20" borderId="12" xfId="0" applyNumberFormat="1" applyFont="1" applyFill="1" applyBorder="1" applyAlignment="1">
      <alignment/>
    </xf>
    <xf numFmtId="168" fontId="4" fillId="20" borderId="12" xfId="0" applyNumberFormat="1" applyFont="1" applyFill="1" applyBorder="1" applyAlignment="1">
      <alignment horizontal="center"/>
    </xf>
    <xf numFmtId="168" fontId="4" fillId="20" borderId="12" xfId="53" applyNumberFormat="1" applyFont="1" applyFill="1" applyBorder="1" applyAlignment="1">
      <alignment/>
    </xf>
    <xf numFmtId="0" fontId="4" fillId="20" borderId="17" xfId="0" applyFont="1" applyFill="1" applyBorder="1" applyAlignment="1">
      <alignment/>
    </xf>
    <xf numFmtId="0" fontId="4" fillId="20" borderId="21" xfId="0" applyFont="1" applyFill="1" applyBorder="1" applyAlignment="1">
      <alignment/>
    </xf>
    <xf numFmtId="165" fontId="4" fillId="20" borderId="13" xfId="0" applyNumberFormat="1" applyFont="1" applyFill="1" applyBorder="1" applyAlignment="1">
      <alignment/>
    </xf>
    <xf numFmtId="168" fontId="4" fillId="20" borderId="13" xfId="0" applyNumberFormat="1" applyFont="1" applyFill="1" applyBorder="1" applyAlignment="1">
      <alignment/>
    </xf>
    <xf numFmtId="168" fontId="4" fillId="20" borderId="13" xfId="0" applyNumberFormat="1" applyFont="1" applyFill="1" applyBorder="1" applyAlignment="1">
      <alignment horizontal="center"/>
    </xf>
    <xf numFmtId="168" fontId="4" fillId="20" borderId="13" xfId="53" applyNumberFormat="1" applyFont="1" applyFill="1" applyBorder="1" applyAlignment="1">
      <alignment/>
    </xf>
    <xf numFmtId="0" fontId="5" fillId="20" borderId="16" xfId="0" applyFont="1" applyFill="1" applyBorder="1" applyAlignment="1">
      <alignment/>
    </xf>
    <xf numFmtId="0" fontId="4" fillId="20" borderId="22" xfId="0" applyFont="1" applyFill="1" applyBorder="1" applyAlignment="1">
      <alignment/>
    </xf>
    <xf numFmtId="3" fontId="5" fillId="20" borderId="19" xfId="0" applyNumberFormat="1" applyFont="1" applyFill="1" applyBorder="1" applyAlignment="1">
      <alignment/>
    </xf>
    <xf numFmtId="168" fontId="5" fillId="20" borderId="10" xfId="0" applyNumberFormat="1" applyFont="1" applyFill="1" applyBorder="1" applyAlignment="1">
      <alignment horizontal="center"/>
    </xf>
    <xf numFmtId="168" fontId="5" fillId="20" borderId="19" xfId="0" applyNumberFormat="1" applyFont="1" applyFill="1" applyBorder="1" applyAlignment="1">
      <alignment horizontal="center"/>
    </xf>
    <xf numFmtId="164" fontId="7" fillId="20" borderId="13" xfId="47" applyNumberFormat="1" applyFont="1" applyFill="1" applyBorder="1" applyAlignment="1">
      <alignment vertical="center"/>
    </xf>
    <xf numFmtId="3" fontId="7" fillId="20" borderId="17" xfId="47" applyNumberFormat="1" applyFont="1" applyFill="1" applyBorder="1" applyAlignment="1">
      <alignment horizontal="right" vertical="center"/>
    </xf>
    <xf numFmtId="168" fontId="5" fillId="20" borderId="20" xfId="0" applyNumberFormat="1" applyFont="1" applyFill="1" applyBorder="1" applyAlignment="1">
      <alignment/>
    </xf>
    <xf numFmtId="3" fontId="7" fillId="20" borderId="20" xfId="47" applyNumberFormat="1" applyFont="1" applyFill="1" applyBorder="1" applyAlignment="1">
      <alignment horizontal="right" vertical="center"/>
    </xf>
    <xf numFmtId="168" fontId="5" fillId="20" borderId="21" xfId="0" applyNumberFormat="1" applyFont="1" applyFill="1" applyBorder="1" applyAlignment="1">
      <alignment/>
    </xf>
    <xf numFmtId="165" fontId="5" fillId="20" borderId="19" xfId="47" applyNumberFormat="1" applyFont="1" applyFill="1" applyBorder="1" applyAlignment="1">
      <alignment horizontal="left"/>
    </xf>
    <xf numFmtId="164" fontId="5" fillId="20" borderId="10" xfId="47" applyNumberFormat="1" applyFont="1" applyFill="1" applyBorder="1" applyAlignment="1">
      <alignment/>
    </xf>
    <xf numFmtId="166" fontId="5" fillId="20" borderId="10" xfId="47" applyNumberFormat="1" applyFont="1" applyFill="1" applyBorder="1" applyAlignment="1">
      <alignment/>
    </xf>
    <xf numFmtId="167" fontId="5" fillId="20" borderId="10" xfId="47" applyNumberFormat="1" applyFont="1" applyFill="1" applyBorder="1" applyAlignment="1">
      <alignment/>
    </xf>
    <xf numFmtId="164" fontId="0" fillId="0" borderId="0" xfId="47" applyNumberFormat="1" applyFont="1" applyFill="1" applyAlignment="1">
      <alignment horizontal="left"/>
    </xf>
    <xf numFmtId="164" fontId="5" fillId="20" borderId="23" xfId="47" applyNumberFormat="1" applyFont="1" applyFill="1" applyBorder="1" applyAlignment="1">
      <alignment horizontal="center"/>
    </xf>
    <xf numFmtId="166" fontId="5" fillId="20" borderId="10" xfId="0" applyNumberFormat="1" applyFont="1" applyFill="1" applyBorder="1" applyAlignment="1">
      <alignment horizontal="center"/>
    </xf>
    <xf numFmtId="3" fontId="5" fillId="20" borderId="10" xfId="0" applyNumberFormat="1" applyFont="1" applyFill="1" applyBorder="1" applyAlignment="1">
      <alignment horizontal="center"/>
    </xf>
    <xf numFmtId="0" fontId="5" fillId="20" borderId="10" xfId="0" applyFont="1" applyFill="1" applyBorder="1" applyAlignment="1">
      <alignment horizontal="center"/>
    </xf>
    <xf numFmtId="173" fontId="5" fillId="20" borderId="10" xfId="47" applyNumberFormat="1" applyFont="1" applyFill="1" applyBorder="1" applyAlignment="1">
      <alignment horizontal="center"/>
    </xf>
    <xf numFmtId="0" fontId="5" fillId="20" borderId="15" xfId="0" applyFont="1" applyFill="1" applyBorder="1" applyAlignment="1">
      <alignment horizontal="right"/>
    </xf>
    <xf numFmtId="164" fontId="5" fillId="20" borderId="16" xfId="47" applyNumberFormat="1" applyFont="1" applyFill="1" applyBorder="1" applyAlignment="1">
      <alignment horizontal="right"/>
    </xf>
    <xf numFmtId="166" fontId="5" fillId="20" borderId="18" xfId="47" applyNumberFormat="1" applyFont="1" applyFill="1" applyBorder="1" applyAlignment="1">
      <alignment horizontal="center"/>
    </xf>
    <xf numFmtId="168" fontId="5" fillId="20" borderId="14" xfId="47" applyNumberFormat="1" applyFont="1" applyFill="1" applyBorder="1" applyAlignment="1">
      <alignment horizontal="center"/>
    </xf>
    <xf numFmtId="164" fontId="5" fillId="20" borderId="18" xfId="47" applyNumberFormat="1" applyFont="1" applyFill="1" applyBorder="1" applyAlignment="1">
      <alignment horizontal="right"/>
    </xf>
    <xf numFmtId="168" fontId="5" fillId="20" borderId="18" xfId="47" applyNumberFormat="1" applyFont="1" applyFill="1" applyBorder="1" applyAlignment="1">
      <alignment horizontal="center"/>
    </xf>
    <xf numFmtId="0" fontId="5" fillId="20" borderId="11" xfId="0" applyFont="1" applyFill="1" applyBorder="1" applyAlignment="1">
      <alignment/>
    </xf>
    <xf numFmtId="0" fontId="4" fillId="20" borderId="22" xfId="0" applyFont="1" applyFill="1" applyBorder="1" applyAlignment="1">
      <alignment horizontal="right"/>
    </xf>
    <xf numFmtId="164" fontId="4" fillId="20" borderId="22" xfId="47" applyNumberFormat="1" applyFont="1" applyFill="1" applyBorder="1" applyAlignment="1">
      <alignment horizontal="right"/>
    </xf>
    <xf numFmtId="166" fontId="4" fillId="20" borderId="12" xfId="47" applyNumberFormat="1" applyFont="1" applyFill="1" applyBorder="1" applyAlignment="1">
      <alignment horizontal="center"/>
    </xf>
    <xf numFmtId="168" fontId="4" fillId="20" borderId="11" xfId="47" applyNumberFormat="1" applyFont="1" applyFill="1" applyBorder="1" applyAlignment="1">
      <alignment horizontal="center"/>
    </xf>
    <xf numFmtId="164" fontId="4" fillId="20" borderId="12" xfId="47" applyNumberFormat="1" applyFont="1" applyFill="1" applyBorder="1" applyAlignment="1">
      <alignment horizontal="right"/>
    </xf>
    <xf numFmtId="168" fontId="4" fillId="20" borderId="12" xfId="47" applyNumberFormat="1" applyFont="1" applyFill="1" applyBorder="1" applyAlignment="1">
      <alignment horizontal="center"/>
    </xf>
    <xf numFmtId="0" fontId="5" fillId="20" borderId="17" xfId="0" applyFont="1" applyFill="1" applyBorder="1" applyAlignment="1">
      <alignment/>
    </xf>
    <xf numFmtId="0" fontId="4" fillId="20" borderId="21" xfId="0" applyFont="1" applyFill="1" applyBorder="1" applyAlignment="1">
      <alignment horizontal="right"/>
    </xf>
    <xf numFmtId="164" fontId="4" fillId="20" borderId="21" xfId="47" applyNumberFormat="1" applyFont="1" applyFill="1" applyBorder="1" applyAlignment="1">
      <alignment horizontal="right"/>
    </xf>
    <xf numFmtId="166" fontId="4" fillId="20" borderId="13" xfId="47" applyNumberFormat="1" applyFont="1" applyFill="1" applyBorder="1" applyAlignment="1">
      <alignment horizontal="center"/>
    </xf>
    <xf numFmtId="168" fontId="4" fillId="20" borderId="17" xfId="47" applyNumberFormat="1" applyFont="1" applyFill="1" applyBorder="1" applyAlignment="1">
      <alignment horizontal="center"/>
    </xf>
    <xf numFmtId="164" fontId="4" fillId="20" borderId="13" xfId="47" applyNumberFormat="1" applyFont="1" applyFill="1" applyBorder="1" applyAlignment="1">
      <alignment horizontal="right"/>
    </xf>
    <xf numFmtId="168" fontId="4" fillId="20" borderId="13" xfId="47" applyNumberFormat="1" applyFont="1" applyFill="1" applyBorder="1" applyAlignment="1">
      <alignment horizontal="center"/>
    </xf>
    <xf numFmtId="164" fontId="5" fillId="20" borderId="13" xfId="47" applyNumberFormat="1" applyFont="1" applyFill="1" applyBorder="1" applyAlignment="1">
      <alignment vertical="center"/>
    </xf>
    <xf numFmtId="3" fontId="5" fillId="20" borderId="21" xfId="47" applyNumberFormat="1" applyFont="1" applyFill="1" applyBorder="1" applyAlignment="1">
      <alignment horizontal="right" vertical="center"/>
    </xf>
    <xf numFmtId="172" fontId="5" fillId="20" borderId="21" xfId="47" applyNumberFormat="1" applyFont="1" applyFill="1" applyBorder="1" applyAlignment="1">
      <alignment horizontal="right" vertical="center"/>
    </xf>
    <xf numFmtId="172" fontId="5" fillId="20" borderId="20" xfId="47" applyNumberFormat="1" applyFont="1" applyFill="1" applyBorder="1" applyAlignment="1">
      <alignment horizontal="right" vertical="center"/>
    </xf>
    <xf numFmtId="172" fontId="5" fillId="20" borderId="13" xfId="47" applyNumberFormat="1" applyFont="1" applyFill="1" applyBorder="1" applyAlignment="1">
      <alignment horizontal="right" vertical="center"/>
    </xf>
    <xf numFmtId="168" fontId="4" fillId="20" borderId="18" xfId="53" applyNumberFormat="1" applyFont="1" applyFill="1" applyBorder="1" applyAlignment="1">
      <alignment/>
    </xf>
    <xf numFmtId="166" fontId="4" fillId="0" borderId="0" xfId="47" applyNumberFormat="1" applyFont="1" applyBorder="1" applyAlignment="1">
      <alignment/>
    </xf>
    <xf numFmtId="169" fontId="4" fillId="0" borderId="0" xfId="53" applyNumberFormat="1" applyFont="1" applyAlignment="1">
      <alignment horizontal="center"/>
    </xf>
    <xf numFmtId="3" fontId="5" fillId="20" borderId="13" xfId="0" applyNumberFormat="1" applyFont="1" applyFill="1" applyBorder="1" applyAlignment="1">
      <alignment/>
    </xf>
    <xf numFmtId="9" fontId="5" fillId="0" borderId="0" xfId="53" applyFont="1" applyAlignment="1">
      <alignment/>
    </xf>
    <xf numFmtId="172" fontId="0" fillId="0" borderId="0" xfId="0" applyNumberFormat="1" applyBorder="1" applyAlignment="1">
      <alignment/>
    </xf>
    <xf numFmtId="0" fontId="0" fillId="0" borderId="0" xfId="0" applyFont="1" applyAlignment="1">
      <alignment horizontal="justify" vertical="center"/>
    </xf>
    <xf numFmtId="168" fontId="4" fillId="0" borderId="13" xfId="47" applyNumberFormat="1" applyFont="1" applyFill="1" applyBorder="1" applyAlignment="1">
      <alignment horizontal="center"/>
    </xf>
    <xf numFmtId="0" fontId="0" fillId="0" borderId="0" xfId="0" applyFont="1" applyFill="1" applyAlignment="1">
      <alignment vertical="center"/>
    </xf>
    <xf numFmtId="0" fontId="0" fillId="0" borderId="0" xfId="0" applyFont="1" applyFill="1" applyAlignment="1">
      <alignment horizontal="center" vertical="center"/>
    </xf>
    <xf numFmtId="172" fontId="4" fillId="20" borderId="12" xfId="0" applyNumberFormat="1" applyFont="1" applyFill="1" applyBorder="1" applyAlignment="1">
      <alignment/>
    </xf>
    <xf numFmtId="172" fontId="4" fillId="20" borderId="13" xfId="0" applyNumberFormat="1" applyFont="1" applyFill="1" applyBorder="1" applyAlignment="1">
      <alignment/>
    </xf>
    <xf numFmtId="172" fontId="4" fillId="0" borderId="13" xfId="0" applyNumberFormat="1" applyFont="1" applyFill="1" applyBorder="1" applyAlignment="1">
      <alignment/>
    </xf>
    <xf numFmtId="0" fontId="5" fillId="20" borderId="10" xfId="0" applyFont="1" applyFill="1" applyBorder="1" applyAlignment="1">
      <alignment/>
    </xf>
    <xf numFmtId="167" fontId="4" fillId="0" borderId="0" xfId="47" applyNumberFormat="1" applyFont="1" applyBorder="1" applyAlignment="1">
      <alignment/>
    </xf>
    <xf numFmtId="164" fontId="4" fillId="0" borderId="0" xfId="47" applyNumberFormat="1" applyFont="1" applyBorder="1" applyAlignment="1">
      <alignment/>
    </xf>
    <xf numFmtId="164" fontId="5" fillId="0" borderId="0" xfId="47" applyNumberFormat="1" applyFont="1" applyBorder="1" applyAlignment="1">
      <alignment/>
    </xf>
    <xf numFmtId="166" fontId="5" fillId="0" borderId="0" xfId="47" applyNumberFormat="1" applyFont="1" applyBorder="1" applyAlignment="1">
      <alignment/>
    </xf>
    <xf numFmtId="167" fontId="5" fillId="0" borderId="0" xfId="47" applyNumberFormat="1" applyFont="1" applyFill="1" applyBorder="1" applyAlignment="1">
      <alignment/>
    </xf>
    <xf numFmtId="164" fontId="4" fillId="0" borderId="0" xfId="47" applyNumberFormat="1" applyFont="1" applyBorder="1" applyAlignment="1">
      <alignment vertical="center"/>
    </xf>
    <xf numFmtId="164" fontId="5" fillId="0" borderId="0" xfId="47" applyNumberFormat="1" applyFont="1" applyBorder="1" applyAlignment="1">
      <alignment vertical="center"/>
    </xf>
    <xf numFmtId="0" fontId="0" fillId="0" borderId="0" xfId="0" applyFont="1" applyBorder="1" applyAlignment="1">
      <alignment/>
    </xf>
    <xf numFmtId="164" fontId="4" fillId="0" borderId="0" xfId="47" applyNumberFormat="1" applyFont="1" applyBorder="1" applyAlignment="1">
      <alignment vertical="center" wrapText="1"/>
    </xf>
    <xf numFmtId="164" fontId="4" fillId="0" borderId="0" xfId="47" applyNumberFormat="1" applyFont="1" applyFill="1" applyBorder="1" applyAlignment="1">
      <alignment vertical="center"/>
    </xf>
    <xf numFmtId="0" fontId="4" fillId="0" borderId="23" xfId="0" applyFont="1" applyBorder="1" applyAlignment="1">
      <alignment horizontal="centerContinuous" vertical="center"/>
    </xf>
    <xf numFmtId="0" fontId="4" fillId="0" borderId="19" xfId="0" applyFont="1" applyBorder="1" applyAlignment="1">
      <alignment horizontal="centerContinuous" vertical="center"/>
    </xf>
    <xf numFmtId="0" fontId="4" fillId="0" borderId="24" xfId="0" applyFont="1" applyBorder="1" applyAlignment="1">
      <alignment horizontal="centerContinuous" vertical="center"/>
    </xf>
    <xf numFmtId="166" fontId="4" fillId="20" borderId="12" xfId="47" applyNumberFormat="1" applyFont="1" applyFill="1" applyBorder="1" applyAlignment="1">
      <alignment/>
    </xf>
    <xf numFmtId="166" fontId="4" fillId="20" borderId="13" xfId="47" applyNumberFormat="1" applyFont="1" applyFill="1" applyBorder="1" applyAlignment="1">
      <alignment/>
    </xf>
    <xf numFmtId="166" fontId="5" fillId="0" borderId="12" xfId="47" applyNumberFormat="1" applyFont="1" applyBorder="1" applyAlignment="1">
      <alignment/>
    </xf>
    <xf numFmtId="166" fontId="5" fillId="20" borderId="12" xfId="47" applyNumberFormat="1" applyFont="1" applyFill="1" applyBorder="1" applyAlignment="1">
      <alignment/>
    </xf>
    <xf numFmtId="165" fontId="5" fillId="0" borderId="0" xfId="0" applyNumberFormat="1" applyFont="1" applyFill="1" applyAlignment="1">
      <alignment/>
    </xf>
    <xf numFmtId="0" fontId="5" fillId="0" borderId="18" xfId="0" applyFont="1" applyFill="1" applyBorder="1" applyAlignment="1">
      <alignment/>
    </xf>
    <xf numFmtId="165" fontId="5" fillId="0" borderId="18" xfId="0" applyNumberFormat="1" applyFont="1" applyFill="1" applyBorder="1" applyAlignment="1">
      <alignment/>
    </xf>
    <xf numFmtId="168" fontId="5" fillId="0" borderId="18" xfId="0" applyNumberFormat="1" applyFont="1" applyFill="1" applyBorder="1" applyAlignment="1">
      <alignment/>
    </xf>
    <xf numFmtId="183" fontId="4" fillId="0" borderId="0" xfId="47" applyNumberFormat="1" applyFont="1" applyFill="1" applyBorder="1" applyAlignment="1">
      <alignment horizontal="right" vertical="center"/>
    </xf>
    <xf numFmtId="0" fontId="5" fillId="0" borderId="24" xfId="0" applyFont="1" applyBorder="1" applyAlignment="1">
      <alignment horizontal="center"/>
    </xf>
    <xf numFmtId="0" fontId="4" fillId="0" borderId="18" xfId="0" applyFont="1" applyBorder="1" applyAlignment="1">
      <alignment horizontal="center" wrapText="1"/>
    </xf>
    <xf numFmtId="0" fontId="4" fillId="0" borderId="0" xfId="0" applyFont="1" applyFill="1" applyAlignment="1">
      <alignment/>
    </xf>
    <xf numFmtId="164" fontId="5" fillId="0" borderId="10" xfId="47" applyNumberFormat="1" applyFont="1" applyBorder="1" applyAlignment="1">
      <alignment horizontal="center" vertical="center" wrapText="1"/>
    </xf>
    <xf numFmtId="164" fontId="5" fillId="0" borderId="19" xfId="47" applyNumberFormat="1" applyFont="1" applyBorder="1" applyAlignment="1">
      <alignment horizontal="center" vertical="center" wrapText="1"/>
    </xf>
    <xf numFmtId="164" fontId="5" fillId="0" borderId="23" xfId="47" applyNumberFormat="1" applyFont="1" applyBorder="1" applyAlignment="1">
      <alignment horizontal="center" vertical="center" wrapText="1"/>
    </xf>
    <xf numFmtId="164" fontId="5" fillId="0" borderId="18" xfId="47" applyNumberFormat="1" applyFont="1" applyBorder="1" applyAlignment="1">
      <alignment horizontal="center" vertical="center" wrapText="1"/>
    </xf>
    <xf numFmtId="164" fontId="5" fillId="0" borderId="13" xfId="47" applyNumberFormat="1" applyFont="1" applyBorder="1" applyAlignment="1">
      <alignment horizontal="center" vertical="center" wrapText="1"/>
    </xf>
    <xf numFmtId="0" fontId="4" fillId="0" borderId="0" xfId="0" applyFont="1" applyFill="1" applyAlignment="1">
      <alignment wrapText="1"/>
    </xf>
    <xf numFmtId="0" fontId="4" fillId="0" borderId="0" xfId="0" applyFont="1" applyAlignment="1">
      <alignment wrapText="1"/>
    </xf>
    <xf numFmtId="0" fontId="4" fillId="0" borderId="16" xfId="0" applyFont="1" applyFill="1" applyBorder="1" applyAlignment="1">
      <alignment horizontal="center" vertical="center" wrapText="1"/>
    </xf>
    <xf numFmtId="0" fontId="0" fillId="0" borderId="21" xfId="0" applyFont="1" applyBorder="1" applyAlignment="1">
      <alignment wrapText="1"/>
    </xf>
    <xf numFmtId="0" fontId="5" fillId="0" borderId="14" xfId="0" applyFont="1" applyFill="1" applyBorder="1" applyAlignment="1">
      <alignment wrapText="1"/>
    </xf>
    <xf numFmtId="0" fontId="0" fillId="0" borderId="15" xfId="0" applyFont="1" applyBorder="1" applyAlignment="1">
      <alignment wrapText="1"/>
    </xf>
    <xf numFmtId="0" fontId="0" fillId="0" borderId="17" xfId="0" applyFont="1" applyBorder="1" applyAlignment="1">
      <alignment wrapText="1"/>
    </xf>
    <xf numFmtId="0" fontId="0" fillId="0" borderId="20" xfId="0" applyFont="1" applyBorder="1" applyAlignment="1">
      <alignment wrapText="1"/>
    </xf>
    <xf numFmtId="0" fontId="4" fillId="0" borderId="19" xfId="0" applyFont="1" applyFill="1" applyBorder="1" applyAlignment="1">
      <alignment horizontal="center" wrapText="1"/>
    </xf>
    <xf numFmtId="0" fontId="0" fillId="0" borderId="24" xfId="0" applyFont="1" applyBorder="1" applyAlignment="1">
      <alignment horizontal="center" wrapText="1"/>
    </xf>
    <xf numFmtId="0" fontId="4" fillId="0" borderId="24" xfId="0" applyFont="1" applyFill="1" applyBorder="1" applyAlignment="1">
      <alignment horizontal="center" wrapText="1"/>
    </xf>
    <xf numFmtId="0" fontId="4" fillId="0" borderId="18" xfId="0" applyFont="1" applyFill="1" applyBorder="1" applyAlignment="1">
      <alignment horizontal="center" vertical="center" wrapText="1"/>
    </xf>
    <xf numFmtId="0" fontId="0" fillId="0" borderId="13" xfId="0" applyFont="1" applyBorder="1" applyAlignment="1">
      <alignment wrapText="1"/>
    </xf>
    <xf numFmtId="0" fontId="5" fillId="0" borderId="19" xfId="0" applyFont="1" applyBorder="1" applyAlignment="1">
      <alignment horizontal="center"/>
    </xf>
    <xf numFmtId="0" fontId="5" fillId="0" borderId="23" xfId="0" applyFont="1" applyBorder="1" applyAlignment="1">
      <alignment horizontal="center"/>
    </xf>
    <xf numFmtId="0" fontId="4" fillId="0" borderId="13" xfId="0" applyFont="1" applyBorder="1" applyAlignment="1">
      <alignment horizont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4"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vertical="center"/>
    </xf>
    <xf numFmtId="0" fontId="4" fillId="0" borderId="0" xfId="0" applyFont="1" applyFill="1" applyAlignment="1">
      <alignment horizontal="left" wrapText="1"/>
    </xf>
    <xf numFmtId="0" fontId="4" fillId="0" borderId="0" xfId="0" applyFont="1" applyFill="1" applyAlignment="1">
      <alignment wrapText="1"/>
    </xf>
    <xf numFmtId="0" fontId="4" fillId="0" borderId="0" xfId="0" applyFont="1" applyAlignment="1">
      <alignment wrapText="1"/>
    </xf>
    <xf numFmtId="0" fontId="0" fillId="0" borderId="13" xfId="0" applyBorder="1" applyAlignment="1">
      <alignment wrapText="1"/>
    </xf>
    <xf numFmtId="0" fontId="4" fillId="0" borderId="16" xfId="0" applyFont="1" applyFill="1" applyBorder="1" applyAlignment="1">
      <alignment wrapText="1"/>
    </xf>
    <xf numFmtId="0" fontId="0" fillId="0" borderId="21" xfId="0" applyBorder="1" applyAlignment="1">
      <alignment wrapText="1"/>
    </xf>
    <xf numFmtId="0" fontId="3" fillId="0" borderId="14" xfId="0" applyFont="1" applyFill="1" applyBorder="1" applyAlignment="1">
      <alignment wrapText="1"/>
    </xf>
    <xf numFmtId="0" fontId="0" fillId="0" borderId="17" xfId="0" applyBorder="1" applyAlignment="1">
      <alignment wrapText="1"/>
    </xf>
    <xf numFmtId="0" fontId="0" fillId="0" borderId="24" xfId="0" applyBorder="1" applyAlignment="1">
      <alignment horizontal="center" wrapText="1"/>
    </xf>
    <xf numFmtId="0" fontId="0" fillId="0" borderId="13" xfId="0" applyBorder="1" applyAlignment="1">
      <alignment/>
    </xf>
    <xf numFmtId="0" fontId="5" fillId="0" borderId="10" xfId="0" applyFont="1" applyBorder="1" applyAlignment="1">
      <alignment horizontal="center" vertical="center"/>
    </xf>
    <xf numFmtId="166" fontId="5" fillId="0" borderId="10" xfId="47" applyNumberFormat="1" applyFont="1" applyBorder="1" applyAlignment="1">
      <alignment horizontal="center"/>
    </xf>
    <xf numFmtId="164" fontId="5" fillId="0" borderId="19" xfId="47" applyNumberFormat="1" applyFont="1" applyBorder="1" applyAlignment="1">
      <alignment horizontal="center"/>
    </xf>
    <xf numFmtId="164" fontId="5" fillId="0" borderId="23" xfId="47" applyNumberFormat="1" applyFont="1" applyBorder="1" applyAlignment="1">
      <alignment horizontal="center"/>
    </xf>
    <xf numFmtId="0" fontId="0" fillId="0" borderId="19" xfId="0" applyFont="1" applyBorder="1" applyAlignment="1">
      <alignment horizontal="center" vertical="top" wrapText="1"/>
    </xf>
    <xf numFmtId="0" fontId="0" fillId="0" borderId="24" xfId="0" applyFont="1" applyBorder="1" applyAlignment="1">
      <alignment horizontal="center" vertical="top" wrapText="1"/>
    </xf>
    <xf numFmtId="164" fontId="4" fillId="0" borderId="15" xfId="47" applyNumberFormat="1"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164" fontId="0" fillId="0" borderId="19" xfId="47" applyNumberFormat="1" applyFont="1" applyFill="1" applyBorder="1" applyAlignment="1">
      <alignment horizontal="center" wrapText="1"/>
    </xf>
    <xf numFmtId="0" fontId="0" fillId="0" borderId="15" xfId="0" applyFill="1" applyBorder="1" applyAlignment="1">
      <alignment wrapText="1"/>
    </xf>
    <xf numFmtId="0" fontId="0" fillId="0" borderId="15" xfId="0" applyBorder="1" applyAlignment="1">
      <alignment/>
    </xf>
    <xf numFmtId="164" fontId="4" fillId="0" borderId="18" xfId="47" applyNumberFormat="1" applyFont="1" applyFill="1" applyBorder="1" applyAlignment="1">
      <alignment horizontal="center" vertical="center" wrapText="1"/>
    </xf>
    <xf numFmtId="0" fontId="0" fillId="0" borderId="14" xfId="0" applyFont="1" applyFill="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22" xfId="0" applyFont="1" applyBorder="1" applyAlignment="1">
      <alignment wrapText="1"/>
    </xf>
    <xf numFmtId="164" fontId="0" fillId="0" borderId="19" xfId="47"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64" fontId="3" fillId="0" borderId="18" xfId="47" applyNumberFormat="1" applyFont="1" applyBorder="1" applyAlignment="1">
      <alignment wrapText="1"/>
    </xf>
    <xf numFmtId="0" fontId="4" fillId="0" borderId="19" xfId="0" applyFont="1" applyFill="1" applyBorder="1" applyAlignment="1">
      <alignment horizontal="center" vertical="top" wrapText="1"/>
    </xf>
    <xf numFmtId="0" fontId="4" fillId="0" borderId="24" xfId="0" applyFont="1" applyBorder="1" applyAlignment="1">
      <alignment horizontal="center" vertical="top" wrapText="1"/>
    </xf>
    <xf numFmtId="166" fontId="4" fillId="0" borderId="19" xfId="47" applyNumberFormat="1" applyFont="1" applyFill="1" applyBorder="1" applyAlignment="1">
      <alignment horizontal="center" vertical="top" wrapText="1"/>
    </xf>
    <xf numFmtId="0" fontId="4" fillId="0" borderId="23" xfId="0" applyFont="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hot2001"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3"/>
  <sheetViews>
    <sheetView tabSelected="1" zoomScalePageLayoutView="0" workbookViewId="0" topLeftCell="A1">
      <selection activeCell="A39" sqref="A39"/>
    </sheetView>
  </sheetViews>
  <sheetFormatPr defaultColWidth="11.421875" defaultRowHeight="12.75"/>
  <cols>
    <col min="1" max="1" width="131.140625" style="0" customWidth="1"/>
  </cols>
  <sheetData>
    <row r="1" ht="12.75">
      <c r="A1" s="10" t="s">
        <v>25</v>
      </c>
    </row>
    <row r="3" ht="12.75">
      <c r="A3" s="40" t="s">
        <v>92</v>
      </c>
    </row>
    <row r="4" ht="12.75">
      <c r="A4" s="143" t="s">
        <v>94</v>
      </c>
    </row>
    <row r="5" ht="12.75">
      <c r="A5" s="143" t="s">
        <v>33</v>
      </c>
    </row>
    <row r="6" ht="12.75">
      <c r="A6" s="143" t="s">
        <v>42</v>
      </c>
    </row>
    <row r="7" ht="12.75">
      <c r="A7" s="143"/>
    </row>
    <row r="8" ht="12.75">
      <c r="A8" s="40" t="s">
        <v>108</v>
      </c>
    </row>
    <row r="9" ht="12.75">
      <c r="A9" s="143" t="s">
        <v>111</v>
      </c>
    </row>
    <row r="10" ht="12.75">
      <c r="A10" s="143" t="s">
        <v>33</v>
      </c>
    </row>
    <row r="11" ht="12.75">
      <c r="A11" s="143" t="s">
        <v>42</v>
      </c>
    </row>
    <row r="12" ht="12.75">
      <c r="A12" s="143"/>
    </row>
    <row r="13" ht="12.75">
      <c r="A13" s="40" t="s">
        <v>109</v>
      </c>
    </row>
    <row r="14" ht="12.75">
      <c r="A14" s="143" t="s">
        <v>94</v>
      </c>
    </row>
    <row r="15" ht="12.75">
      <c r="A15" s="143" t="s">
        <v>93</v>
      </c>
    </row>
    <row r="16" ht="12.75">
      <c r="A16" s="143" t="s">
        <v>42</v>
      </c>
    </row>
    <row r="17" ht="12.75">
      <c r="A17" s="143"/>
    </row>
    <row r="18" ht="12.75">
      <c r="A18" s="143"/>
    </row>
    <row r="20" ht="12.75">
      <c r="A20" s="10" t="s">
        <v>98</v>
      </c>
    </row>
    <row r="21" ht="12.75">
      <c r="A21" s="145"/>
    </row>
    <row r="22" ht="25.5">
      <c r="A22" s="145" t="s">
        <v>197</v>
      </c>
    </row>
    <row r="23" ht="12.75">
      <c r="A23" s="145"/>
    </row>
    <row r="24" ht="12.75">
      <c r="A24" s="144" t="s">
        <v>97</v>
      </c>
    </row>
    <row r="25" ht="12.75">
      <c r="A25" s="145"/>
    </row>
    <row r="26" ht="63.75">
      <c r="A26" s="145" t="s">
        <v>204</v>
      </c>
    </row>
    <row r="27" ht="12.75">
      <c r="A27" s="145"/>
    </row>
    <row r="28" spans="1:2" ht="38.25">
      <c r="A28" s="145" t="s">
        <v>205</v>
      </c>
      <c r="B28" s="223"/>
    </row>
    <row r="29" ht="12.75">
      <c r="A29" s="296"/>
    </row>
    <row r="31" ht="12.75">
      <c r="A31" s="145"/>
    </row>
    <row r="32" ht="12.75">
      <c r="A32" s="10" t="s">
        <v>136</v>
      </c>
    </row>
    <row r="33" ht="12.75">
      <c r="A33" s="144"/>
    </row>
    <row r="34" ht="61.5" customHeight="1">
      <c r="A34" s="144" t="s">
        <v>139</v>
      </c>
    </row>
    <row r="35" ht="25.5">
      <c r="A35" s="145" t="s">
        <v>137</v>
      </c>
    </row>
    <row r="36" ht="12.75">
      <c r="A36" s="145"/>
    </row>
    <row r="37" ht="38.25">
      <c r="A37" s="145" t="s">
        <v>138</v>
      </c>
    </row>
    <row r="38" ht="12.75">
      <c r="A38" s="145"/>
    </row>
    <row r="39" ht="12.75">
      <c r="A39" s="145"/>
    </row>
    <row r="40" ht="25.5">
      <c r="A40" s="222" t="s">
        <v>206</v>
      </c>
    </row>
    <row r="41" ht="12.75">
      <c r="A41" s="145"/>
    </row>
    <row r="42" ht="25.5">
      <c r="A42" s="145" t="s">
        <v>112</v>
      </c>
    </row>
    <row r="43" ht="12.75">
      <c r="A43" s="145"/>
    </row>
  </sheetData>
  <sheetProtection/>
  <hyperlinks>
    <hyperlink ref="A4" location="'hotellerie par région'!A1" display="Selon la région fréquentée"/>
    <hyperlink ref="A5" location="'hotellerie par categorie hotel '!A1" display="Selon la catégorie d'hôtel"/>
    <hyperlink ref="A6" location="'hotellerie par pays residence '!A1" display="Selon le pays de résidence"/>
    <hyperlink ref="A9" location="'Hotellerie DOM par départ'!A1" display="Selon le DOM"/>
    <hyperlink ref="A10" location="'hotellerie DOM par categ hotel'!A1" display="Selon la catégorie d'hôtel"/>
    <hyperlink ref="A11" location="'hotellerie DOM selon pays résid'!A1" display="Selon le pays de résidence"/>
    <hyperlink ref="A14" location="'hotellerie plein air par région'!A1" display="Selon la région fréquentée"/>
    <hyperlink ref="A15" location="'hotellerie plein air par categ'!A1" display="Selon la catégorie et le type d'emplacement"/>
    <hyperlink ref="A16" location="'hotellerie plein air par pays'!A1" display="Selon le pays de résidence"/>
  </hyperlink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38"/>
  <sheetViews>
    <sheetView zoomScalePageLayoutView="0" workbookViewId="0" topLeftCell="A1">
      <pane xSplit="1" ySplit="4" topLeftCell="B5" activePane="bottomRight" state="frozen"/>
      <selection pane="topLeft" activeCell="F1" sqref="F1"/>
      <selection pane="topRight" activeCell="F1" sqref="F1"/>
      <selection pane="bottomLeft" activeCell="F1" sqref="F1"/>
      <selection pane="bottomRight" activeCell="A39" sqref="A39"/>
    </sheetView>
  </sheetViews>
  <sheetFormatPr defaultColWidth="11.421875" defaultRowHeight="12.75"/>
  <cols>
    <col min="1" max="1" width="33.28125" style="152" customWidth="1"/>
    <col min="2" max="3" width="11.421875" style="157" customWidth="1"/>
    <col min="4" max="4" width="12.140625" style="152" bestFit="1" customWidth="1"/>
    <col min="5" max="5" width="11.421875" style="152" customWidth="1"/>
    <col min="6" max="6" width="11.421875" style="158" customWidth="1"/>
    <col min="7" max="16384" width="11.421875" style="152" customWidth="1"/>
  </cols>
  <sheetData>
    <row r="1" spans="1:21" s="153" customFormat="1" ht="15.75">
      <c r="A1" s="227" t="s">
        <v>116</v>
      </c>
      <c r="B1" s="146"/>
      <c r="C1" s="147"/>
      <c r="D1" s="148"/>
      <c r="E1" s="149"/>
      <c r="F1" s="150" t="s">
        <v>95</v>
      </c>
      <c r="G1" s="149"/>
      <c r="H1" s="151"/>
      <c r="I1" s="151"/>
      <c r="J1" s="151"/>
      <c r="K1" s="151"/>
      <c r="L1" s="151"/>
      <c r="M1" s="151"/>
      <c r="N1" s="151"/>
      <c r="O1" s="151"/>
      <c r="P1" s="151"/>
      <c r="Q1" s="151"/>
      <c r="R1" s="151"/>
      <c r="S1" s="151"/>
      <c r="T1" s="151"/>
      <c r="U1" s="151"/>
    </row>
    <row r="2" spans="1:21" s="153" customFormat="1" ht="15">
      <c r="A2" s="2" t="s">
        <v>123</v>
      </c>
      <c r="B2" s="154"/>
      <c r="C2" s="147"/>
      <c r="D2" s="148"/>
      <c r="E2" s="149"/>
      <c r="F2" s="148"/>
      <c r="G2" s="149"/>
      <c r="H2" s="151"/>
      <c r="I2" s="151"/>
      <c r="J2" s="151"/>
      <c r="K2" s="151"/>
      <c r="L2" s="151"/>
      <c r="M2" s="151"/>
      <c r="N2" s="151"/>
      <c r="O2" s="151"/>
      <c r="P2" s="151"/>
      <c r="Q2" s="151"/>
      <c r="R2" s="151"/>
      <c r="S2" s="151"/>
      <c r="T2" s="151"/>
      <c r="U2" s="151"/>
    </row>
    <row r="3" spans="1:7" s="153" customFormat="1" ht="12.75">
      <c r="A3" s="392"/>
      <c r="B3" s="393" t="s">
        <v>56</v>
      </c>
      <c r="C3" s="394"/>
      <c r="D3" s="395" t="s">
        <v>32</v>
      </c>
      <c r="E3" s="396"/>
      <c r="F3" s="394"/>
      <c r="G3" s="149"/>
    </row>
    <row r="4" spans="1:6" s="155" customFormat="1" ht="37.5" customHeight="1">
      <c r="A4" s="346"/>
      <c r="B4" s="194" t="s">
        <v>30</v>
      </c>
      <c r="C4" s="195" t="s">
        <v>91</v>
      </c>
      <c r="D4" s="194" t="s">
        <v>30</v>
      </c>
      <c r="E4" s="195" t="s">
        <v>91</v>
      </c>
      <c r="F4" s="196" t="s">
        <v>194</v>
      </c>
    </row>
    <row r="5" spans="1:6" s="155" customFormat="1" ht="11.25">
      <c r="A5" s="197" t="s">
        <v>2</v>
      </c>
      <c r="B5" s="198">
        <v>12553.83224695649</v>
      </c>
      <c r="C5" s="199">
        <f aca="true" t="shared" si="0" ref="C5:C35">B5/B$35*100</f>
        <v>63.77577777452097</v>
      </c>
      <c r="D5" s="198">
        <v>70219.05945708082</v>
      </c>
      <c r="E5" s="199">
        <f aca="true" t="shared" si="1" ref="E5:E35">D5/D$35*100</f>
        <v>66.44351619155215</v>
      </c>
      <c r="F5" s="200">
        <v>-1.6960255539488323</v>
      </c>
    </row>
    <row r="6" spans="1:6" s="155" customFormat="1" ht="11.25">
      <c r="A6" s="201" t="s">
        <v>43</v>
      </c>
      <c r="B6" s="202">
        <v>7130.494130591606</v>
      </c>
      <c r="C6" s="203">
        <f t="shared" si="0"/>
        <v>36.22422222547901</v>
      </c>
      <c r="D6" s="202">
        <v>35463.27567798945</v>
      </c>
      <c r="E6" s="203">
        <f t="shared" si="1"/>
        <v>33.55648380844785</v>
      </c>
      <c r="F6" s="204">
        <v>0.32738285177444926</v>
      </c>
    </row>
    <row r="7" spans="1:6" s="155" customFormat="1" ht="11.25" customHeight="1">
      <c r="A7" s="201" t="s">
        <v>67</v>
      </c>
      <c r="B7" s="202">
        <v>7096.177621748294</v>
      </c>
      <c r="C7" s="203">
        <f t="shared" si="0"/>
        <v>36.049888046167425</v>
      </c>
      <c r="D7" s="202">
        <v>35376.76980711193</v>
      </c>
      <c r="E7" s="203">
        <f t="shared" si="1"/>
        <v>33.47462919124342</v>
      </c>
      <c r="F7" s="204">
        <v>0.3090489041192912</v>
      </c>
    </row>
    <row r="8" spans="1:6" s="155" customFormat="1" ht="9.75" customHeight="1">
      <c r="A8" s="48" t="s">
        <v>68</v>
      </c>
      <c r="B8" s="205">
        <v>1372.45806295332</v>
      </c>
      <c r="C8" s="206">
        <f t="shared" si="0"/>
        <v>6.972339498082814</v>
      </c>
      <c r="D8" s="205">
        <v>6349.04643386164</v>
      </c>
      <c r="E8" s="206">
        <f t="shared" si="1"/>
        <v>6.007670464271124</v>
      </c>
      <c r="F8" s="207">
        <v>3.9901366190762566</v>
      </c>
    </row>
    <row r="9" spans="1:6" s="155" customFormat="1" ht="9.75" customHeight="1">
      <c r="A9" s="48" t="s">
        <v>69</v>
      </c>
      <c r="B9" s="205">
        <v>45.371450552384566</v>
      </c>
      <c r="C9" s="206">
        <f t="shared" si="0"/>
        <v>0.23049531735124623</v>
      </c>
      <c r="D9" s="205">
        <v>151.1231625526591</v>
      </c>
      <c r="E9" s="206">
        <f t="shared" si="1"/>
        <v>0.1429975618531819</v>
      </c>
      <c r="F9" s="207">
        <v>0.05405007848937604</v>
      </c>
    </row>
    <row r="10" spans="1:6" s="155" customFormat="1" ht="9.75" customHeight="1">
      <c r="A10" s="48" t="s">
        <v>70</v>
      </c>
      <c r="B10" s="205">
        <v>720.6216963660634</v>
      </c>
      <c r="C10" s="206">
        <f t="shared" si="0"/>
        <v>3.6608908150801796</v>
      </c>
      <c r="D10" s="205">
        <v>3997.0362498844643</v>
      </c>
      <c r="E10" s="206">
        <f t="shared" si="1"/>
        <v>3.7821233272106833</v>
      </c>
      <c r="F10" s="207">
        <v>7.155228853656426</v>
      </c>
    </row>
    <row r="11" spans="1:6" s="155" customFormat="1" ht="9.75" customHeight="1">
      <c r="A11" s="48" t="s">
        <v>71</v>
      </c>
      <c r="B11" s="205">
        <v>107.82479239014351</v>
      </c>
      <c r="C11" s="206">
        <f t="shared" si="0"/>
        <v>0.5477697855748228</v>
      </c>
      <c r="D11" s="205">
        <v>505.0271596718802</v>
      </c>
      <c r="E11" s="206">
        <f t="shared" si="1"/>
        <v>0.4778728242770338</v>
      </c>
      <c r="F11" s="207">
        <v>-1.7654644449956791</v>
      </c>
    </row>
    <row r="12" spans="1:6" s="155" customFormat="1" ht="9.75" customHeight="1">
      <c r="A12" s="48" t="s">
        <v>72</v>
      </c>
      <c r="B12" s="205">
        <v>234.43753741910928</v>
      </c>
      <c r="C12" s="206">
        <f t="shared" si="0"/>
        <v>1.190985827620234</v>
      </c>
      <c r="D12" s="205">
        <v>807.1877578243472</v>
      </c>
      <c r="E12" s="206">
        <f t="shared" si="1"/>
        <v>0.7637868304033009</v>
      </c>
      <c r="F12" s="207">
        <v>0.09935192305201568</v>
      </c>
    </row>
    <row r="13" spans="1:6" s="155" customFormat="1" ht="9.75" customHeight="1">
      <c r="A13" s="48" t="s">
        <v>73</v>
      </c>
      <c r="B13" s="205">
        <v>3.4668662321429426</v>
      </c>
      <c r="C13" s="206">
        <f t="shared" si="0"/>
        <v>0.017612318377819843</v>
      </c>
      <c r="D13" s="205">
        <v>9.870979183608016</v>
      </c>
      <c r="E13" s="206">
        <f t="shared" si="1"/>
        <v>0.009340235689334585</v>
      </c>
      <c r="F13" s="207">
        <v>-10.807031545884138</v>
      </c>
    </row>
    <row r="14" spans="1:6" s="155" customFormat="1" ht="9.75" customHeight="1">
      <c r="A14" s="48" t="s">
        <v>74</v>
      </c>
      <c r="B14" s="205">
        <v>0.9044744850804204</v>
      </c>
      <c r="C14" s="206">
        <f t="shared" si="0"/>
        <v>0.004594896811465502</v>
      </c>
      <c r="D14" s="205">
        <v>2.5068684590975607</v>
      </c>
      <c r="E14" s="206">
        <f t="shared" si="1"/>
        <v>0.0023720789816894065</v>
      </c>
      <c r="F14" s="207">
        <v>-13.928468220269185</v>
      </c>
    </row>
    <row r="15" spans="1:6" s="155" customFormat="1" ht="9.75" customHeight="1">
      <c r="A15" s="48" t="s">
        <v>75</v>
      </c>
      <c r="B15" s="205">
        <v>46.251636733133076</v>
      </c>
      <c r="C15" s="206">
        <f t="shared" si="0"/>
        <v>0.23496682510755154</v>
      </c>
      <c r="D15" s="205">
        <v>245.2834658989805</v>
      </c>
      <c r="E15" s="206">
        <f t="shared" si="1"/>
        <v>0.2320950474698436</v>
      </c>
      <c r="F15" s="207">
        <v>7.512358764402083</v>
      </c>
    </row>
    <row r="16" spans="1:6" s="155" customFormat="1" ht="9.75" customHeight="1">
      <c r="A16" s="48" t="s">
        <v>76</v>
      </c>
      <c r="B16" s="205">
        <v>0.4050509400878446</v>
      </c>
      <c r="C16" s="206">
        <f t="shared" si="0"/>
        <v>0.0020577333067889223</v>
      </c>
      <c r="D16" s="205">
        <v>1.5732477335033017</v>
      </c>
      <c r="E16" s="206">
        <f t="shared" si="1"/>
        <v>0.0014886572401078843</v>
      </c>
      <c r="F16" s="207">
        <v>-10.005255476967267</v>
      </c>
    </row>
    <row r="17" spans="1:6" s="155" customFormat="1" ht="9.75" customHeight="1">
      <c r="A17" s="48" t="s">
        <v>77</v>
      </c>
      <c r="B17" s="205">
        <v>266.62091844187245</v>
      </c>
      <c r="C17" s="206">
        <f t="shared" si="0"/>
        <v>1.3544833250985906</v>
      </c>
      <c r="D17" s="205">
        <v>994.5816723442214</v>
      </c>
      <c r="E17" s="206">
        <f t="shared" si="1"/>
        <v>0.9411049359129589</v>
      </c>
      <c r="F17" s="207">
        <v>3.3189184232853552</v>
      </c>
    </row>
    <row r="18" spans="1:6" s="155" customFormat="1" ht="9.75" customHeight="1">
      <c r="A18" s="48" t="s">
        <v>78</v>
      </c>
      <c r="B18" s="205">
        <v>8.404041890126235</v>
      </c>
      <c r="C18" s="206">
        <f t="shared" si="0"/>
        <v>0.0426940791822669</v>
      </c>
      <c r="D18" s="205">
        <v>41.38593334753291</v>
      </c>
      <c r="E18" s="206">
        <f t="shared" si="1"/>
        <v>0.03916069160909291</v>
      </c>
      <c r="F18" s="207">
        <v>6.02197547677592</v>
      </c>
    </row>
    <row r="19" spans="1:6" s="155" customFormat="1" ht="9.75" customHeight="1">
      <c r="A19" s="48" t="s">
        <v>79</v>
      </c>
      <c r="B19" s="205">
        <v>5.444669619610198</v>
      </c>
      <c r="C19" s="206">
        <f t="shared" si="0"/>
        <v>0.027659923510617954</v>
      </c>
      <c r="D19" s="205">
        <v>17.516462061131637</v>
      </c>
      <c r="E19" s="206">
        <f t="shared" si="1"/>
        <v>0.016574635712528714</v>
      </c>
      <c r="F19" s="207">
        <v>12.850462649371575</v>
      </c>
    </row>
    <row r="20" spans="1:6" s="155" customFormat="1" ht="9.75" customHeight="1">
      <c r="A20" s="48" t="s">
        <v>80</v>
      </c>
      <c r="B20" s="205">
        <v>2632.984172797639</v>
      </c>
      <c r="C20" s="206">
        <f t="shared" si="0"/>
        <v>13.376044078403492</v>
      </c>
      <c r="D20" s="205">
        <v>14719.690959052854</v>
      </c>
      <c r="E20" s="206">
        <f t="shared" si="1"/>
        <v>13.928241593299337</v>
      </c>
      <c r="F20" s="207">
        <v>-1.1486803091735553</v>
      </c>
    </row>
    <row r="21" spans="1:6" s="155" customFormat="1" ht="9.75" customHeight="1">
      <c r="A21" s="48" t="s">
        <v>81</v>
      </c>
      <c r="B21" s="205">
        <v>19.25298965413456</v>
      </c>
      <c r="C21" s="206">
        <f t="shared" si="0"/>
        <v>0.09780873007721758</v>
      </c>
      <c r="D21" s="205">
        <v>77.16918059593603</v>
      </c>
      <c r="E21" s="206">
        <f t="shared" si="1"/>
        <v>0.07301994273433474</v>
      </c>
      <c r="F21" s="207">
        <v>-0.36891565801002724</v>
      </c>
    </row>
    <row r="22" spans="1:6" s="155" customFormat="1" ht="9.75" customHeight="1">
      <c r="A22" s="48" t="s">
        <v>82</v>
      </c>
      <c r="B22" s="205">
        <v>11.870567846824091</v>
      </c>
      <c r="C22" s="206">
        <f t="shared" si="0"/>
        <v>0.06030466889821353</v>
      </c>
      <c r="D22" s="205">
        <v>63.001119674379645</v>
      </c>
      <c r="E22" s="206">
        <f t="shared" si="1"/>
        <v>0.05961367109636564</v>
      </c>
      <c r="F22" s="207">
        <v>22.30644368623995</v>
      </c>
    </row>
    <row r="23" spans="1:6" s="155" customFormat="1" ht="9.75" customHeight="1">
      <c r="A23" s="48" t="s">
        <v>107</v>
      </c>
      <c r="B23" s="205">
        <v>22.36752898113511</v>
      </c>
      <c r="C23" s="206">
        <f t="shared" si="0"/>
        <v>0.11363116294722418</v>
      </c>
      <c r="D23" s="205">
        <v>59.69229254768176</v>
      </c>
      <c r="E23" s="206">
        <f t="shared" si="1"/>
        <v>0.056482753216410636</v>
      </c>
      <c r="F23" s="207">
        <v>2.6738899343774936</v>
      </c>
    </row>
    <row r="24" spans="1:6" s="155" customFormat="1" ht="9.75" customHeight="1">
      <c r="A24" s="48" t="s">
        <v>83</v>
      </c>
      <c r="B24" s="205">
        <v>1215.0331607211851</v>
      </c>
      <c r="C24" s="206">
        <f t="shared" si="0"/>
        <v>6.172592027873757</v>
      </c>
      <c r="D24" s="205">
        <v>5617.062542543588</v>
      </c>
      <c r="E24" s="206">
        <f t="shared" si="1"/>
        <v>5.315043933656978</v>
      </c>
      <c r="F24" s="207">
        <v>-4.597069123437347</v>
      </c>
    </row>
    <row r="25" spans="1:6" s="155" customFormat="1" ht="9.75" customHeight="1">
      <c r="A25" s="48" t="s">
        <v>84</v>
      </c>
      <c r="B25" s="205">
        <v>10.014017772382347</v>
      </c>
      <c r="C25" s="206">
        <f t="shared" si="0"/>
        <v>0.05087305290672438</v>
      </c>
      <c r="D25" s="205">
        <v>36.269804803280046</v>
      </c>
      <c r="E25" s="206">
        <f t="shared" si="1"/>
        <v>0.03431964741971722</v>
      </c>
      <c r="F25" s="207">
        <v>-17.63471975670623</v>
      </c>
    </row>
    <row r="26" spans="1:6" s="155" customFormat="1" ht="9.75" customHeight="1">
      <c r="A26" s="48" t="s">
        <v>85</v>
      </c>
      <c r="B26" s="205">
        <v>15.966612013524836</v>
      </c>
      <c r="C26" s="206">
        <f t="shared" si="0"/>
        <v>0.08111332695507589</v>
      </c>
      <c r="D26" s="205">
        <v>52.27658967145712</v>
      </c>
      <c r="E26" s="206">
        <f t="shared" si="1"/>
        <v>0.04946577836744766</v>
      </c>
      <c r="F26" s="207">
        <v>14.202963080656072</v>
      </c>
    </row>
    <row r="27" spans="1:6" s="155" customFormat="1" ht="9.75" customHeight="1">
      <c r="A27" s="48" t="s">
        <v>86</v>
      </c>
      <c r="B27" s="205">
        <v>269.9748562221097</v>
      </c>
      <c r="C27" s="206">
        <f t="shared" si="0"/>
        <v>1.371521946161401</v>
      </c>
      <c r="D27" s="205">
        <v>1271.4397039482465</v>
      </c>
      <c r="E27" s="206">
        <f t="shared" si="1"/>
        <v>1.2030768456461978</v>
      </c>
      <c r="F27" s="207">
        <v>6.326529738764042</v>
      </c>
    </row>
    <row r="28" spans="1:6" s="155" customFormat="1" ht="9.75" customHeight="1">
      <c r="A28" s="48" t="s">
        <v>87</v>
      </c>
      <c r="B28" s="205">
        <v>86.50251771628551</v>
      </c>
      <c r="C28" s="206">
        <f t="shared" si="0"/>
        <v>0.43944870683992565</v>
      </c>
      <c r="D28" s="205">
        <v>358.02822145144376</v>
      </c>
      <c r="E28" s="206">
        <f t="shared" si="1"/>
        <v>0.3387777351757565</v>
      </c>
      <c r="F28" s="207">
        <v>-20.16294740608593</v>
      </c>
    </row>
    <row r="29" spans="1:6" s="156" customFormat="1" ht="11.25">
      <c r="A29" s="201" t="s">
        <v>120</v>
      </c>
      <c r="B29" s="202">
        <v>14.379564224471324</v>
      </c>
      <c r="C29" s="203">
        <f t="shared" si="0"/>
        <v>0.07305083216295694</v>
      </c>
      <c r="D29" s="202">
        <v>36.790652539147636</v>
      </c>
      <c r="E29" s="203">
        <f t="shared" si="1"/>
        <v>0.03481249017835035</v>
      </c>
      <c r="F29" s="204">
        <v>-2.0490367167674384</v>
      </c>
    </row>
    <row r="30" spans="1:6" s="155" customFormat="1" ht="9" customHeight="1">
      <c r="A30" s="48" t="s">
        <v>88</v>
      </c>
      <c r="B30" s="205">
        <v>6.260391354177321</v>
      </c>
      <c r="C30" s="206">
        <f t="shared" si="0"/>
        <v>0.03180394001858204</v>
      </c>
      <c r="D30" s="205">
        <v>16.631604775644412</v>
      </c>
      <c r="E30" s="206">
        <f t="shared" si="1"/>
        <v>0.01573735549501998</v>
      </c>
      <c r="F30" s="207">
        <v>-4.815583876579355</v>
      </c>
    </row>
    <row r="31" spans="1:6" s="155" customFormat="1" ht="10.5" customHeight="1">
      <c r="A31" s="48" t="s">
        <v>118</v>
      </c>
      <c r="B31" s="205">
        <v>5.777452441986167</v>
      </c>
      <c r="C31" s="206">
        <f t="shared" si="0"/>
        <v>0.029350521481781144</v>
      </c>
      <c r="D31" s="205">
        <v>14.382435500507702</v>
      </c>
      <c r="E31" s="206">
        <f t="shared" si="1"/>
        <v>0.013609119709671281</v>
      </c>
      <c r="F31" s="207">
        <v>-8.063893956429036</v>
      </c>
    </row>
    <row r="32" spans="1:6" s="155" customFormat="1" ht="9" customHeight="1">
      <c r="A32" s="48" t="s">
        <v>119</v>
      </c>
      <c r="B32" s="205">
        <v>2.341720428307835</v>
      </c>
      <c r="C32" s="206">
        <f t="shared" si="0"/>
        <v>0.01189637066259375</v>
      </c>
      <c r="D32" s="205">
        <v>5.776612262995525</v>
      </c>
      <c r="E32" s="206">
        <f t="shared" si="1"/>
        <v>0.005466014973659093</v>
      </c>
      <c r="F32" s="207">
        <v>30.007362171913154</v>
      </c>
    </row>
    <row r="33" spans="1:6" s="156" customFormat="1" ht="11.25">
      <c r="A33" s="201" t="s">
        <v>90</v>
      </c>
      <c r="B33" s="202">
        <v>18.142641728943087</v>
      </c>
      <c r="C33" s="203">
        <f t="shared" si="0"/>
        <v>0.09216795830837547</v>
      </c>
      <c r="D33" s="202">
        <v>42.16274651342835</v>
      </c>
      <c r="E33" s="203">
        <f t="shared" si="1"/>
        <v>0.03989573703073562</v>
      </c>
      <c r="F33" s="204">
        <v>16.955273116236302</v>
      </c>
    </row>
    <row r="34" spans="1:6" s="156" customFormat="1" ht="11.25">
      <c r="A34" s="208" t="s">
        <v>89</v>
      </c>
      <c r="B34" s="209">
        <v>1.7943028899004565</v>
      </c>
      <c r="C34" s="210">
        <f t="shared" si="0"/>
        <v>0.009115388840265495</v>
      </c>
      <c r="D34" s="209">
        <v>7.552471824939102</v>
      </c>
      <c r="E34" s="210">
        <f t="shared" si="1"/>
        <v>0.007146389995344496</v>
      </c>
      <c r="F34" s="211">
        <v>22.44365136050188</v>
      </c>
    </row>
    <row r="35" spans="1:6" s="155" customFormat="1" ht="11.25">
      <c r="A35" s="285" t="s">
        <v>1</v>
      </c>
      <c r="B35" s="286">
        <v>19684.3263775481</v>
      </c>
      <c r="C35" s="287">
        <f t="shared" si="0"/>
        <v>100</v>
      </c>
      <c r="D35" s="286">
        <v>105682.33513507026</v>
      </c>
      <c r="E35" s="288">
        <f t="shared" si="1"/>
        <v>100</v>
      </c>
      <c r="F35" s="289">
        <v>-1.02620148024406</v>
      </c>
    </row>
    <row r="36" spans="1:6" s="153" customFormat="1" ht="12.75">
      <c r="A36" s="215" t="s">
        <v>141</v>
      </c>
      <c r="F36" s="146"/>
    </row>
    <row r="37" ht="12.75">
      <c r="A37" s="48"/>
    </row>
    <row r="38" spans="2:4" ht="12.75">
      <c r="B38" s="325"/>
      <c r="C38" s="325"/>
      <c r="D38" s="206"/>
    </row>
  </sheetData>
  <sheetProtection/>
  <mergeCells count="3">
    <mergeCell ref="A3:A4"/>
    <mergeCell ref="B3:C3"/>
    <mergeCell ref="D3:F3"/>
  </mergeCells>
  <hyperlinks>
    <hyperlink ref="F1" location="sommaire!A1" display="Retour au sommaire"/>
  </hyperlink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1"/>
  <sheetViews>
    <sheetView zoomScalePageLayoutView="0" workbookViewId="0" topLeftCell="A1">
      <selection activeCell="A39" sqref="A39"/>
    </sheetView>
  </sheetViews>
  <sheetFormatPr defaultColWidth="11.421875" defaultRowHeight="12.75"/>
  <cols>
    <col min="1" max="1" width="22.00390625" style="3" customWidth="1"/>
    <col min="2" max="2" width="12.421875" style="3" customWidth="1"/>
    <col min="3" max="3" width="11.28125" style="3" bestFit="1" customWidth="1"/>
    <col min="4" max="4" width="11.7109375" style="3" customWidth="1"/>
    <col min="5" max="5" width="9.00390625" style="3" bestFit="1" customWidth="1"/>
    <col min="6" max="6" width="5.57421875" style="3" customWidth="1"/>
    <col min="7" max="7" width="12.00390625" style="3" bestFit="1" customWidth="1"/>
    <col min="8" max="8" width="12.00390625" style="3" customWidth="1"/>
    <col min="9" max="9" width="12.00390625" style="3" bestFit="1" customWidth="1"/>
    <col min="10" max="10" width="10.421875" style="3" bestFit="1" customWidth="1"/>
    <col min="11" max="11" width="5.28125" style="3" bestFit="1" customWidth="1"/>
    <col min="12" max="12" width="13.140625" style="3" customWidth="1"/>
    <col min="13" max="16384" width="11.421875" style="3" customWidth="1"/>
  </cols>
  <sheetData>
    <row r="1" spans="1:8" s="1" customFormat="1" ht="15.75">
      <c r="A1" s="227" t="s">
        <v>113</v>
      </c>
      <c r="H1" s="142" t="s">
        <v>96</v>
      </c>
    </row>
    <row r="2" s="1" customFormat="1" ht="15">
      <c r="A2" s="2" t="s">
        <v>122</v>
      </c>
    </row>
    <row r="4" spans="1:12" s="5" customFormat="1" ht="12.75" customHeight="1">
      <c r="A4" s="329" t="s">
        <v>0</v>
      </c>
      <c r="B4" s="329" t="s">
        <v>56</v>
      </c>
      <c r="C4" s="329"/>
      <c r="D4" s="329"/>
      <c r="E4" s="329"/>
      <c r="F4" s="329"/>
      <c r="G4" s="330" t="s">
        <v>32</v>
      </c>
      <c r="H4" s="331"/>
      <c r="I4" s="331"/>
      <c r="J4" s="331"/>
      <c r="K4" s="331"/>
      <c r="L4" s="332" t="s">
        <v>125</v>
      </c>
    </row>
    <row r="5" spans="1:12" s="5" customFormat="1" ht="48" customHeight="1">
      <c r="A5" s="329"/>
      <c r="B5" s="4" t="s">
        <v>62</v>
      </c>
      <c r="C5" s="4" t="s">
        <v>27</v>
      </c>
      <c r="D5" s="4" t="s">
        <v>101</v>
      </c>
      <c r="E5" s="4" t="s">
        <v>3</v>
      </c>
      <c r="F5" s="4" t="s">
        <v>4</v>
      </c>
      <c r="G5" s="4" t="s">
        <v>62</v>
      </c>
      <c r="H5" s="4" t="s">
        <v>27</v>
      </c>
      <c r="I5" s="4" t="s">
        <v>101</v>
      </c>
      <c r="J5" s="161" t="s">
        <v>3</v>
      </c>
      <c r="K5" s="214" t="s">
        <v>4</v>
      </c>
      <c r="L5" s="333"/>
    </row>
    <row r="6" spans="1:16" ht="11.25">
      <c r="A6" s="6" t="s">
        <v>5</v>
      </c>
      <c r="B6" s="162">
        <v>3693.2417316571614</v>
      </c>
      <c r="C6" s="162">
        <v>2318.5271390251173</v>
      </c>
      <c r="D6" s="162">
        <v>1374.7145926320452</v>
      </c>
      <c r="E6" s="163">
        <f>B6/B$28*100</f>
        <v>3.395947204293887</v>
      </c>
      <c r="F6" s="162">
        <f>RANK(E6,E$6:E$27)</f>
        <v>10</v>
      </c>
      <c r="G6" s="162">
        <v>6204.06831535642</v>
      </c>
      <c r="H6" s="162">
        <v>3793.098748408035</v>
      </c>
      <c r="I6" s="162">
        <v>2410.969566948387</v>
      </c>
      <c r="J6" s="163">
        <f>G6/G$28*100</f>
        <v>3.1269530429069734</v>
      </c>
      <c r="K6" s="162">
        <f>RANK(J6,J$6:J$27)</f>
        <v>8</v>
      </c>
      <c r="L6" s="164">
        <v>-0.7661981665622708</v>
      </c>
      <c r="M6" s="7"/>
      <c r="N6" s="304"/>
      <c r="O6" s="305"/>
      <c r="P6" s="291"/>
    </row>
    <row r="7" spans="1:16" ht="11.25">
      <c r="A7" s="6" t="s">
        <v>6</v>
      </c>
      <c r="B7" s="165">
        <v>4860.818042662717</v>
      </c>
      <c r="C7" s="165">
        <v>4150.078355809235</v>
      </c>
      <c r="D7" s="165">
        <v>710.7396868534817</v>
      </c>
      <c r="E7" s="166">
        <f aca="true" t="shared" si="0" ref="E7:E28">B7/B$28*100</f>
        <v>4.469537236371201</v>
      </c>
      <c r="F7" s="165">
        <f aca="true" t="shared" si="1" ref="F7:F27">RANK(E7,E$6:E$27)</f>
        <v>4</v>
      </c>
      <c r="G7" s="165">
        <v>8492.439409960827</v>
      </c>
      <c r="H7" s="165">
        <v>7113.20289166245</v>
      </c>
      <c r="I7" s="165">
        <v>1379.2365182983785</v>
      </c>
      <c r="J7" s="166">
        <f aca="true" t="shared" si="2" ref="J7:J28">G7/G$28*100</f>
        <v>4.280329923019959</v>
      </c>
      <c r="K7" s="165">
        <f aca="true" t="shared" si="3" ref="K7:K27">RANK(J7,J$6:J$27)</f>
        <v>5</v>
      </c>
      <c r="L7" s="164">
        <v>-3.5015984013208157</v>
      </c>
      <c r="M7" s="7"/>
      <c r="N7" s="304"/>
      <c r="O7" s="305"/>
      <c r="P7" s="291"/>
    </row>
    <row r="8" spans="1:16" ht="11.25">
      <c r="A8" s="6" t="s">
        <v>7</v>
      </c>
      <c r="B8" s="165">
        <v>2196.47052081789</v>
      </c>
      <c r="C8" s="165">
        <v>1970.4591829695064</v>
      </c>
      <c r="D8" s="165">
        <v>226.01133784837918</v>
      </c>
      <c r="E8" s="166">
        <f t="shared" si="0"/>
        <v>2.0196614428318362</v>
      </c>
      <c r="F8" s="165">
        <f t="shared" si="1"/>
        <v>16</v>
      </c>
      <c r="G8" s="165">
        <v>3478.3520546153977</v>
      </c>
      <c r="H8" s="165">
        <v>3122.262220502835</v>
      </c>
      <c r="I8" s="165">
        <v>356.08983411256065</v>
      </c>
      <c r="J8" s="166">
        <f t="shared" si="2"/>
        <v>1.7531469656063072</v>
      </c>
      <c r="K8" s="165">
        <f t="shared" si="3"/>
        <v>16</v>
      </c>
      <c r="L8" s="164">
        <v>0.09579478417018894</v>
      </c>
      <c r="M8" s="7"/>
      <c r="N8" s="304"/>
      <c r="O8" s="305"/>
      <c r="P8" s="291"/>
    </row>
    <row r="9" spans="1:16" ht="11.25">
      <c r="A9" s="6" t="s">
        <v>9</v>
      </c>
      <c r="B9" s="165">
        <v>3532.6774328740903</v>
      </c>
      <c r="C9" s="165">
        <v>2423.042316015395</v>
      </c>
      <c r="D9" s="165">
        <v>1109.6351168586966</v>
      </c>
      <c r="E9" s="166">
        <f t="shared" si="0"/>
        <v>3.248307834553224</v>
      </c>
      <c r="F9" s="165">
        <f t="shared" si="1"/>
        <v>12</v>
      </c>
      <c r="G9" s="165">
        <v>4829.673325940576</v>
      </c>
      <c r="H9" s="165">
        <v>3376.4668689958953</v>
      </c>
      <c r="I9" s="165">
        <v>1453.2064569446745</v>
      </c>
      <c r="J9" s="166">
        <f t="shared" si="2"/>
        <v>2.434235236484323</v>
      </c>
      <c r="K9" s="165">
        <f t="shared" si="3"/>
        <v>12</v>
      </c>
      <c r="L9" s="164">
        <v>-1.5421928498378423</v>
      </c>
      <c r="M9" s="7"/>
      <c r="N9" s="304"/>
      <c r="O9" s="305"/>
      <c r="P9" s="291"/>
    </row>
    <row r="10" spans="1:16" ht="11.25">
      <c r="A10" s="6" t="s">
        <v>10</v>
      </c>
      <c r="B10" s="165">
        <v>4001.066005307723</v>
      </c>
      <c r="C10" s="165">
        <v>3499.128553056518</v>
      </c>
      <c r="D10" s="165">
        <v>501.9374522512073</v>
      </c>
      <c r="E10" s="166">
        <f t="shared" si="0"/>
        <v>3.6789925767527243</v>
      </c>
      <c r="F10" s="165">
        <f t="shared" si="1"/>
        <v>7</v>
      </c>
      <c r="G10" s="165">
        <v>6798.279441051985</v>
      </c>
      <c r="H10" s="165">
        <v>5786.264157057597</v>
      </c>
      <c r="I10" s="165">
        <v>1012.0152839943954</v>
      </c>
      <c r="J10" s="166">
        <f t="shared" si="2"/>
        <v>3.4264452781913266</v>
      </c>
      <c r="K10" s="165">
        <f t="shared" si="3"/>
        <v>7</v>
      </c>
      <c r="L10" s="164">
        <v>-0.7662112620187789</v>
      </c>
      <c r="M10" s="7"/>
      <c r="N10" s="304"/>
      <c r="O10" s="305"/>
      <c r="P10" s="291"/>
    </row>
    <row r="11" spans="1:16" ht="11.25">
      <c r="A11" s="6" t="s">
        <v>11</v>
      </c>
      <c r="B11" s="165">
        <v>3988.098480068627</v>
      </c>
      <c r="C11" s="165">
        <v>3089.597650472652</v>
      </c>
      <c r="D11" s="165">
        <v>898.5008295959769</v>
      </c>
      <c r="E11" s="166">
        <f t="shared" si="0"/>
        <v>3.667068897155787</v>
      </c>
      <c r="F11" s="165">
        <f t="shared" si="1"/>
        <v>8</v>
      </c>
      <c r="G11" s="165">
        <v>5723.080902580359</v>
      </c>
      <c r="H11" s="165">
        <v>4424.013683314358</v>
      </c>
      <c r="I11" s="165">
        <v>1299.0672192660154</v>
      </c>
      <c r="J11" s="166">
        <f t="shared" si="2"/>
        <v>2.884527431593625</v>
      </c>
      <c r="K11" s="165">
        <f t="shared" si="3"/>
        <v>10</v>
      </c>
      <c r="L11" s="164">
        <v>1.1537117620126436</v>
      </c>
      <c r="M11" s="7"/>
      <c r="N11" s="304"/>
      <c r="O11" s="305"/>
      <c r="P11" s="291"/>
    </row>
    <row r="12" spans="1:16" ht="11.25">
      <c r="A12" s="6" t="s">
        <v>12</v>
      </c>
      <c r="B12" s="165">
        <v>1965.1135961430664</v>
      </c>
      <c r="C12" s="165">
        <v>1421.270622655324</v>
      </c>
      <c r="D12" s="165">
        <v>543.8429734877417</v>
      </c>
      <c r="E12" s="166">
        <f t="shared" si="0"/>
        <v>1.806928034452698</v>
      </c>
      <c r="F12" s="165">
        <f t="shared" si="1"/>
        <v>17</v>
      </c>
      <c r="G12" s="165">
        <v>2798.176058579888</v>
      </c>
      <c r="H12" s="165">
        <v>2070.3021094601936</v>
      </c>
      <c r="I12" s="165">
        <v>727.8739491196956</v>
      </c>
      <c r="J12" s="166">
        <f t="shared" si="2"/>
        <v>1.410327013857705</v>
      </c>
      <c r="K12" s="165">
        <f t="shared" si="3"/>
        <v>19</v>
      </c>
      <c r="L12" s="164">
        <v>1.3506372294878943</v>
      </c>
      <c r="M12" s="7"/>
      <c r="N12" s="304"/>
      <c r="O12" s="305"/>
      <c r="P12" s="291"/>
    </row>
    <row r="13" spans="1:16" ht="11.25">
      <c r="A13" s="6" t="s">
        <v>13</v>
      </c>
      <c r="B13" s="165">
        <v>1267.2570343199975</v>
      </c>
      <c r="C13" s="165">
        <v>981.0746464381563</v>
      </c>
      <c r="D13" s="165">
        <v>286.18238788184294</v>
      </c>
      <c r="E13" s="166">
        <f t="shared" si="0"/>
        <v>1.1652467657159706</v>
      </c>
      <c r="F13" s="165">
        <f t="shared" si="1"/>
        <v>20</v>
      </c>
      <c r="G13" s="165">
        <v>2823.9348609664853</v>
      </c>
      <c r="H13" s="165">
        <v>2097.7001621600275</v>
      </c>
      <c r="I13" s="165">
        <v>726.234698806458</v>
      </c>
      <c r="J13" s="166">
        <f t="shared" si="2"/>
        <v>1.4233098762973466</v>
      </c>
      <c r="K13" s="165">
        <f t="shared" si="3"/>
        <v>18</v>
      </c>
      <c r="L13" s="164">
        <v>-1.8651925848512163</v>
      </c>
      <c r="M13" s="7"/>
      <c r="N13" s="304"/>
      <c r="O13" s="305"/>
      <c r="P13" s="291"/>
    </row>
    <row r="14" spans="1:16" ht="11.25">
      <c r="A14" s="6" t="s">
        <v>14</v>
      </c>
      <c r="B14" s="165">
        <v>1240.4089186257763</v>
      </c>
      <c r="C14" s="165">
        <v>1053.8285367829913</v>
      </c>
      <c r="D14" s="165">
        <v>186.58038184278536</v>
      </c>
      <c r="E14" s="166">
        <f t="shared" si="0"/>
        <v>1.140559840229661</v>
      </c>
      <c r="F14" s="165">
        <f t="shared" si="1"/>
        <v>21</v>
      </c>
      <c r="G14" s="165">
        <v>1850.5197073801032</v>
      </c>
      <c r="H14" s="165">
        <v>1573.8849495275313</v>
      </c>
      <c r="I14" s="165">
        <v>276.6347578525693</v>
      </c>
      <c r="J14" s="166">
        <f t="shared" si="2"/>
        <v>0.9326925391244835</v>
      </c>
      <c r="K14" s="165">
        <f t="shared" si="3"/>
        <v>21</v>
      </c>
      <c r="L14" s="164">
        <v>-5.910368487286776</v>
      </c>
      <c r="M14" s="7"/>
      <c r="N14" s="304"/>
      <c r="O14" s="305"/>
      <c r="P14" s="291"/>
    </row>
    <row r="15" spans="1:16" ht="11.25">
      <c r="A15" s="6" t="s">
        <v>99</v>
      </c>
      <c r="B15" s="165">
        <v>32673.95892731782</v>
      </c>
      <c r="C15" s="165">
        <v>18344.776038982956</v>
      </c>
      <c r="D15" s="165">
        <v>14329.182888334859</v>
      </c>
      <c r="E15" s="166">
        <f t="shared" si="0"/>
        <v>30.043806372417116</v>
      </c>
      <c r="F15" s="165">
        <f t="shared" si="1"/>
        <v>1</v>
      </c>
      <c r="G15" s="165">
        <v>68295.51047790052</v>
      </c>
      <c r="H15" s="165">
        <v>32042.06011101874</v>
      </c>
      <c r="I15" s="165">
        <v>36253.45036688179</v>
      </c>
      <c r="J15" s="166">
        <f t="shared" si="2"/>
        <v>34.4220668520294</v>
      </c>
      <c r="K15" s="165">
        <f t="shared" si="3"/>
        <v>1</v>
      </c>
      <c r="L15" s="164">
        <v>0.33527129556192303</v>
      </c>
      <c r="M15" s="7"/>
      <c r="N15" s="304"/>
      <c r="O15" s="305"/>
      <c r="P15" s="291"/>
    </row>
    <row r="16" spans="1:16" ht="11.25">
      <c r="A16" s="6" t="s">
        <v>16</v>
      </c>
      <c r="B16" s="165">
        <v>4333.807519559778</v>
      </c>
      <c r="C16" s="165">
        <v>3544.159480339928</v>
      </c>
      <c r="D16" s="165">
        <v>789.6480392198505</v>
      </c>
      <c r="E16" s="166">
        <f t="shared" si="0"/>
        <v>3.9849494290732896</v>
      </c>
      <c r="F16" s="165">
        <f t="shared" si="1"/>
        <v>6</v>
      </c>
      <c r="G16" s="165">
        <v>7436.184988210198</v>
      </c>
      <c r="H16" s="165">
        <v>6004.926113805463</v>
      </c>
      <c r="I16" s="165">
        <v>1431.2588744047314</v>
      </c>
      <c r="J16" s="166">
        <f t="shared" si="2"/>
        <v>3.747960224575185</v>
      </c>
      <c r="K16" s="165">
        <f t="shared" si="3"/>
        <v>6</v>
      </c>
      <c r="L16" s="164">
        <v>-1.2554717104316548</v>
      </c>
      <c r="M16" s="7"/>
      <c r="N16" s="304"/>
      <c r="O16" s="305"/>
      <c r="P16" s="291"/>
    </row>
    <row r="17" spans="1:16" ht="11.25">
      <c r="A17" s="6" t="s">
        <v>17</v>
      </c>
      <c r="B17" s="165">
        <v>943.2217872060058</v>
      </c>
      <c r="C17" s="165">
        <v>850.0624530675258</v>
      </c>
      <c r="D17" s="165">
        <v>93.1593341384803</v>
      </c>
      <c r="E17" s="166">
        <f t="shared" si="0"/>
        <v>0.8672953529781736</v>
      </c>
      <c r="F17" s="165">
        <f t="shared" si="1"/>
        <v>22</v>
      </c>
      <c r="G17" s="165">
        <v>1295.892753613133</v>
      </c>
      <c r="H17" s="165">
        <v>1168.749424023709</v>
      </c>
      <c r="I17" s="165">
        <v>127.14332958942373</v>
      </c>
      <c r="J17" s="166">
        <f t="shared" si="2"/>
        <v>0.6531513811931465</v>
      </c>
      <c r="K17" s="165">
        <f t="shared" si="3"/>
        <v>22</v>
      </c>
      <c r="L17" s="164">
        <v>-1.1590512695790256</v>
      </c>
      <c r="M17" s="7"/>
      <c r="N17" s="304"/>
      <c r="O17" s="305"/>
      <c r="P17" s="291"/>
    </row>
    <row r="18" spans="1:16" ht="11.25">
      <c r="A18" s="6" t="s">
        <v>18</v>
      </c>
      <c r="B18" s="165">
        <v>2251.23794734187</v>
      </c>
      <c r="C18" s="165">
        <v>1791.9744087832264</v>
      </c>
      <c r="D18" s="165">
        <v>459.2635385586434</v>
      </c>
      <c r="E18" s="166">
        <f t="shared" si="0"/>
        <v>2.070020261047352</v>
      </c>
      <c r="F18" s="165">
        <f t="shared" si="1"/>
        <v>15</v>
      </c>
      <c r="G18" s="165">
        <v>3601.3183149589086</v>
      </c>
      <c r="H18" s="165">
        <v>2849.018967999466</v>
      </c>
      <c r="I18" s="165">
        <v>752.2993469594442</v>
      </c>
      <c r="J18" s="166">
        <f t="shared" si="2"/>
        <v>1.815123994615528</v>
      </c>
      <c r="K18" s="165">
        <f t="shared" si="3"/>
        <v>15</v>
      </c>
      <c r="L18" s="164">
        <v>-1.2425109542508972</v>
      </c>
      <c r="M18" s="7"/>
      <c r="N18" s="304"/>
      <c r="O18" s="305"/>
      <c r="P18" s="291"/>
    </row>
    <row r="19" spans="1:16" ht="11.25">
      <c r="A19" s="6" t="s">
        <v>19</v>
      </c>
      <c r="B19" s="165">
        <v>4649.601178144061</v>
      </c>
      <c r="C19" s="165">
        <v>3563.6821036932715</v>
      </c>
      <c r="D19" s="165">
        <v>1085.9190744507875</v>
      </c>
      <c r="E19" s="166">
        <f t="shared" si="0"/>
        <v>4.275322675647064</v>
      </c>
      <c r="F19" s="165">
        <f t="shared" si="1"/>
        <v>5</v>
      </c>
      <c r="G19" s="165">
        <v>8592.181198557608</v>
      </c>
      <c r="H19" s="165">
        <v>6045.809811843461</v>
      </c>
      <c r="I19" s="165">
        <v>2546.371386714146</v>
      </c>
      <c r="J19" s="166">
        <f t="shared" si="2"/>
        <v>4.3306014341485035</v>
      </c>
      <c r="K19" s="165">
        <f t="shared" si="3"/>
        <v>4</v>
      </c>
      <c r="L19" s="164">
        <v>0.4107618587252171</v>
      </c>
      <c r="M19" s="7"/>
      <c r="N19" s="304"/>
      <c r="O19" s="305"/>
      <c r="P19" s="291"/>
    </row>
    <row r="20" spans="1:16" ht="11.25">
      <c r="A20" s="6" t="s">
        <v>100</v>
      </c>
      <c r="B20" s="165">
        <v>3671.6167292970404</v>
      </c>
      <c r="C20" s="165">
        <v>2739.492590054653</v>
      </c>
      <c r="D20" s="165">
        <v>932.1241392423851</v>
      </c>
      <c r="E20" s="166">
        <f t="shared" si="0"/>
        <v>3.376062947685872</v>
      </c>
      <c r="F20" s="165">
        <f t="shared" si="1"/>
        <v>11</v>
      </c>
      <c r="G20" s="165">
        <v>5640.723148184003</v>
      </c>
      <c r="H20" s="165">
        <v>4219.679346916375</v>
      </c>
      <c r="I20" s="165">
        <v>1421.0438012676286</v>
      </c>
      <c r="J20" s="166">
        <f t="shared" si="2"/>
        <v>2.8430177612247105</v>
      </c>
      <c r="K20" s="165">
        <f t="shared" si="3"/>
        <v>11</v>
      </c>
      <c r="L20" s="164">
        <v>0.17470169019084825</v>
      </c>
      <c r="M20" s="7"/>
      <c r="N20" s="304"/>
      <c r="O20" s="305"/>
      <c r="P20" s="291"/>
    </row>
    <row r="21" spans="1:16" ht="11.25">
      <c r="A21" s="6" t="s">
        <v>8</v>
      </c>
      <c r="B21" s="165">
        <v>2848.062523580766</v>
      </c>
      <c r="C21" s="165">
        <v>2271.6934518407315</v>
      </c>
      <c r="D21" s="165">
        <v>576.369071740034</v>
      </c>
      <c r="E21" s="166">
        <f t="shared" si="0"/>
        <v>2.6188023063057173</v>
      </c>
      <c r="F21" s="165">
        <f t="shared" si="1"/>
        <v>13</v>
      </c>
      <c r="G21" s="165">
        <v>4612.697775120685</v>
      </c>
      <c r="H21" s="165">
        <v>3566.798752239184</v>
      </c>
      <c r="I21" s="165">
        <v>1045.8990228814998</v>
      </c>
      <c r="J21" s="166">
        <f t="shared" si="2"/>
        <v>2.324875970211689</v>
      </c>
      <c r="K21" s="165">
        <f t="shared" si="3"/>
        <v>13</v>
      </c>
      <c r="L21" s="164">
        <v>-1.7751051762704528</v>
      </c>
      <c r="M21" s="7"/>
      <c r="N21" s="304"/>
      <c r="O21" s="305"/>
      <c r="P21" s="291"/>
    </row>
    <row r="22" spans="1:16" ht="11.25">
      <c r="A22" s="6" t="s">
        <v>15</v>
      </c>
      <c r="B22" s="165">
        <v>1814.705586135554</v>
      </c>
      <c r="C22" s="165">
        <v>1483.3648440062784</v>
      </c>
      <c r="D22" s="165">
        <v>331.3407421292751</v>
      </c>
      <c r="E22" s="166">
        <f t="shared" si="0"/>
        <v>1.6686274036788677</v>
      </c>
      <c r="F22" s="165">
        <f t="shared" si="1"/>
        <v>18</v>
      </c>
      <c r="G22" s="165">
        <v>2858.5818378856875</v>
      </c>
      <c r="H22" s="165">
        <v>2278.15610736728</v>
      </c>
      <c r="I22" s="165">
        <v>580.4257305184079</v>
      </c>
      <c r="J22" s="166">
        <f t="shared" si="2"/>
        <v>1.4407725257070674</v>
      </c>
      <c r="K22" s="165">
        <f t="shared" si="3"/>
        <v>17</v>
      </c>
      <c r="L22" s="164">
        <v>0.6490302009347193</v>
      </c>
      <c r="M22" s="7"/>
      <c r="N22" s="304"/>
      <c r="O22" s="305"/>
      <c r="P22" s="291"/>
    </row>
    <row r="23" spans="1:16" ht="11.25">
      <c r="A23" s="6" t="s">
        <v>20</v>
      </c>
      <c r="B23" s="165">
        <v>3837.3683044275012</v>
      </c>
      <c r="C23" s="165">
        <v>3497.9284282255703</v>
      </c>
      <c r="D23" s="165">
        <v>339.43987620193127</v>
      </c>
      <c r="E23" s="166">
        <f t="shared" si="0"/>
        <v>3.52847203408462</v>
      </c>
      <c r="F23" s="165">
        <f t="shared" si="1"/>
        <v>9</v>
      </c>
      <c r="G23" s="165">
        <v>6137.016375246913</v>
      </c>
      <c r="H23" s="165">
        <v>5483.1181656407925</v>
      </c>
      <c r="I23" s="165">
        <v>653.8982096061258</v>
      </c>
      <c r="J23" s="166">
        <f t="shared" si="2"/>
        <v>3.0931577560886026</v>
      </c>
      <c r="K23" s="165">
        <f t="shared" si="3"/>
        <v>9</v>
      </c>
      <c r="L23" s="164">
        <v>0.19323128671360212</v>
      </c>
      <c r="M23" s="7"/>
      <c r="N23" s="304"/>
      <c r="O23" s="305"/>
      <c r="P23" s="291"/>
    </row>
    <row r="24" spans="1:16" ht="11.25">
      <c r="A24" s="6" t="s">
        <v>21</v>
      </c>
      <c r="B24" s="165">
        <v>1686.9996203661783</v>
      </c>
      <c r="C24" s="165">
        <v>1358.5493512364374</v>
      </c>
      <c r="D24" s="165">
        <v>328.4502691297404</v>
      </c>
      <c r="E24" s="166">
        <f t="shared" si="0"/>
        <v>1.5512013728537561</v>
      </c>
      <c r="F24" s="165">
        <f t="shared" si="1"/>
        <v>19</v>
      </c>
      <c r="G24" s="165">
        <v>2547.9011202519373</v>
      </c>
      <c r="H24" s="165">
        <v>2048.083212582009</v>
      </c>
      <c r="I24" s="165">
        <v>499.8179076699275</v>
      </c>
      <c r="J24" s="166">
        <f t="shared" si="2"/>
        <v>1.2841843055269733</v>
      </c>
      <c r="K24" s="165">
        <f t="shared" si="3"/>
        <v>20</v>
      </c>
      <c r="L24" s="164">
        <v>-0.7540557721585794</v>
      </c>
      <c r="M24" s="7"/>
      <c r="N24" s="304"/>
      <c r="O24" s="305"/>
      <c r="P24" s="291"/>
    </row>
    <row r="25" spans="1:16" ht="11.25">
      <c r="A25" s="6" t="s">
        <v>22</v>
      </c>
      <c r="B25" s="165">
        <v>2840.5947925945775</v>
      </c>
      <c r="C25" s="165">
        <v>2587.7152408335937</v>
      </c>
      <c r="D25" s="165">
        <v>252.87955176098518</v>
      </c>
      <c r="E25" s="166">
        <f t="shared" si="0"/>
        <v>2.6119357045483538</v>
      </c>
      <c r="F25" s="165">
        <f t="shared" si="1"/>
        <v>14</v>
      </c>
      <c r="G25" s="165">
        <v>4575.242186934831</v>
      </c>
      <c r="H25" s="165">
        <v>4117.659814894409</v>
      </c>
      <c r="I25" s="165">
        <v>457.5823720404274</v>
      </c>
      <c r="J25" s="166">
        <f t="shared" si="2"/>
        <v>2.3059977342706492</v>
      </c>
      <c r="K25" s="165">
        <f t="shared" si="3"/>
        <v>14</v>
      </c>
      <c r="L25" s="164">
        <v>0.5900580245125742</v>
      </c>
      <c r="M25" s="7"/>
      <c r="N25" s="304"/>
      <c r="O25" s="305"/>
      <c r="P25" s="291"/>
    </row>
    <row r="26" spans="1:16" ht="11.25">
      <c r="A26" s="8" t="s">
        <v>200</v>
      </c>
      <c r="B26" s="165">
        <v>10526.833180580239</v>
      </c>
      <c r="C26" s="165">
        <v>7099.121665719038</v>
      </c>
      <c r="D26" s="165">
        <v>3427.711514861203</v>
      </c>
      <c r="E26" s="166">
        <f t="shared" si="0"/>
        <v>9.679455694230763</v>
      </c>
      <c r="F26" s="165">
        <f t="shared" si="1"/>
        <v>2</v>
      </c>
      <c r="G26" s="165">
        <v>21736.338878829625</v>
      </c>
      <c r="H26" s="165">
        <v>13363.330950243784</v>
      </c>
      <c r="I26" s="165">
        <v>8373.007928585841</v>
      </c>
      <c r="J26" s="166">
        <f t="shared" si="2"/>
        <v>10.95547430233426</v>
      </c>
      <c r="K26" s="165">
        <f t="shared" si="3"/>
        <v>2</v>
      </c>
      <c r="L26" s="164">
        <v>2.2362465083273664</v>
      </c>
      <c r="M26" s="7"/>
      <c r="N26" s="304"/>
      <c r="O26" s="305"/>
      <c r="P26" s="291"/>
    </row>
    <row r="27" spans="1:16" ht="11.25">
      <c r="A27" s="6" t="s">
        <v>23</v>
      </c>
      <c r="B27" s="165">
        <v>9931.232052228905</v>
      </c>
      <c r="C27" s="165">
        <v>7783.848377825626</v>
      </c>
      <c r="D27" s="165">
        <v>2147.383674403277</v>
      </c>
      <c r="E27" s="167">
        <f t="shared" si="0"/>
        <v>9.131798613092062</v>
      </c>
      <c r="F27" s="168">
        <f t="shared" si="1"/>
        <v>3</v>
      </c>
      <c r="G27" s="165">
        <v>18078.074304216276</v>
      </c>
      <c r="H27" s="165">
        <v>13488.312309433333</v>
      </c>
      <c r="I27" s="165">
        <v>4589.761994782948</v>
      </c>
      <c r="J27" s="167">
        <f t="shared" si="2"/>
        <v>9.111648450992254</v>
      </c>
      <c r="K27" s="168">
        <f t="shared" si="3"/>
        <v>3</v>
      </c>
      <c r="L27" s="164">
        <v>0.2167568014002974</v>
      </c>
      <c r="M27" s="7"/>
      <c r="N27" s="304"/>
      <c r="O27" s="305"/>
      <c r="P27" s="291"/>
    </row>
    <row r="28" spans="1:16" s="9" customFormat="1" ht="11.25">
      <c r="A28" s="255" t="s">
        <v>1</v>
      </c>
      <c r="B28" s="256">
        <v>108754.39191125735</v>
      </c>
      <c r="C28" s="256">
        <v>77823.37543783375</v>
      </c>
      <c r="D28" s="256">
        <v>30931.016473423606</v>
      </c>
      <c r="E28" s="257">
        <f t="shared" si="0"/>
        <v>100</v>
      </c>
      <c r="F28" s="256"/>
      <c r="G28" s="256">
        <v>198406.18743634233</v>
      </c>
      <c r="H28" s="256">
        <v>130032.89887909693</v>
      </c>
      <c r="I28" s="256">
        <v>68373.28855724548</v>
      </c>
      <c r="J28" s="257">
        <f t="shared" si="2"/>
        <v>100</v>
      </c>
      <c r="K28" s="256"/>
      <c r="L28" s="258">
        <v>0.019585923604181765</v>
      </c>
      <c r="M28" s="7"/>
      <c r="N28" s="308"/>
      <c r="O28" s="306"/>
      <c r="P28" s="307"/>
    </row>
    <row r="29" spans="1:16" ht="16.5" customHeight="1">
      <c r="A29" s="213" t="s">
        <v>140</v>
      </c>
      <c r="N29" s="305"/>
      <c r="O29" s="305"/>
      <c r="P29" s="305"/>
    </row>
    <row r="31" spans="7:9" ht="11.25">
      <c r="G31" s="7"/>
      <c r="H31" s="7"/>
      <c r="I31" s="7"/>
    </row>
  </sheetData>
  <sheetProtection/>
  <mergeCells count="4">
    <mergeCell ref="A4:A5"/>
    <mergeCell ref="B4:F4"/>
    <mergeCell ref="G4:K4"/>
    <mergeCell ref="L4:L5"/>
  </mergeCells>
  <hyperlinks>
    <hyperlink ref="H1" location="sommaire!A1" display="Retour au sommaire "/>
  </hyperlink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7"/>
  <sheetViews>
    <sheetView zoomScalePageLayoutView="0" workbookViewId="0" topLeftCell="A1">
      <selection activeCell="A39" sqref="A39"/>
    </sheetView>
  </sheetViews>
  <sheetFormatPr defaultColWidth="11.421875" defaultRowHeight="12.75"/>
  <cols>
    <col min="1" max="1" width="34.00390625" style="30" customWidth="1"/>
    <col min="2" max="2" width="13.140625" style="30" customWidth="1"/>
    <col min="3" max="3" width="12.7109375" style="30" bestFit="1" customWidth="1"/>
    <col min="4" max="4" width="13.140625" style="30" customWidth="1"/>
    <col min="5" max="5" width="12.7109375" style="30" bestFit="1" customWidth="1"/>
    <col min="6" max="6" width="13.140625" style="30" customWidth="1"/>
    <col min="7" max="7" width="11.421875" style="30" customWidth="1"/>
    <col min="8" max="8" width="16.7109375" style="30" customWidth="1"/>
    <col min="9" max="9" width="11.421875" style="30" customWidth="1"/>
    <col min="10" max="10" width="6.8515625" style="30" customWidth="1"/>
    <col min="11" max="16384" width="11.421875" style="30" customWidth="1"/>
  </cols>
  <sheetData>
    <row r="1" spans="1:10" s="16" customFormat="1" ht="15.75">
      <c r="A1" s="18" t="s">
        <v>92</v>
      </c>
      <c r="I1" s="142" t="s">
        <v>96</v>
      </c>
      <c r="J1" s="17"/>
    </row>
    <row r="2" spans="1:10" s="16" customFormat="1" ht="12.75">
      <c r="A2" s="19" t="s">
        <v>202</v>
      </c>
      <c r="I2" s="17"/>
      <c r="J2" s="17"/>
    </row>
    <row r="3" spans="1:10" s="16" customFormat="1" ht="11.25">
      <c r="A3" s="24"/>
      <c r="B3" s="32"/>
      <c r="C3" s="32"/>
      <c r="D3" s="32"/>
      <c r="E3" s="32"/>
      <c r="F3" s="32"/>
      <c r="G3" s="32"/>
      <c r="H3" s="33"/>
      <c r="I3" s="17"/>
      <c r="J3" s="17"/>
    </row>
    <row r="4" spans="1:10" s="16" customFormat="1" ht="12.75">
      <c r="A4" s="338"/>
      <c r="B4" s="339"/>
      <c r="C4" s="342" t="s">
        <v>29</v>
      </c>
      <c r="D4" s="343"/>
      <c r="E4" s="342" t="s">
        <v>32</v>
      </c>
      <c r="F4" s="344"/>
      <c r="G4" s="345" t="s">
        <v>26</v>
      </c>
      <c r="H4" s="336" t="s">
        <v>105</v>
      </c>
      <c r="I4" s="17"/>
      <c r="J4" s="17"/>
    </row>
    <row r="5" spans="1:10" s="36" customFormat="1" ht="45.75" customHeight="1">
      <c r="A5" s="340"/>
      <c r="B5" s="341"/>
      <c r="C5" s="34" t="s">
        <v>30</v>
      </c>
      <c r="D5" s="34" t="s">
        <v>31</v>
      </c>
      <c r="E5" s="34" t="s">
        <v>30</v>
      </c>
      <c r="F5" s="34" t="s">
        <v>31</v>
      </c>
      <c r="G5" s="346"/>
      <c r="H5" s="337"/>
      <c r="I5" s="35"/>
      <c r="J5" s="35"/>
    </row>
    <row r="6" spans="1:10" s="15" customFormat="1" ht="11.25">
      <c r="A6" s="25" t="s">
        <v>195</v>
      </c>
      <c r="B6" s="25" t="s">
        <v>1</v>
      </c>
      <c r="C6" s="323">
        <v>25270.17176588546</v>
      </c>
      <c r="D6" s="324">
        <f>C6/C$30*100</f>
        <v>23.236001159848065</v>
      </c>
      <c r="E6" s="323">
        <v>43216.4871488118</v>
      </c>
      <c r="F6" s="170">
        <f>E6/E$30*100</f>
        <v>21.781824300553918</v>
      </c>
      <c r="G6" s="27">
        <f>E6/C6</f>
        <v>1.7101778155364076</v>
      </c>
      <c r="H6" s="322"/>
      <c r="I6" s="25"/>
      <c r="J6" s="25"/>
    </row>
    <row r="7" spans="1:10" s="16" customFormat="1" ht="12.75">
      <c r="A7" s="295"/>
      <c r="B7" s="17" t="s">
        <v>27</v>
      </c>
      <c r="C7" s="171">
        <v>21213.512081158457</v>
      </c>
      <c r="D7" s="172">
        <f>C7/C$30*100</f>
        <v>19.505890022785017</v>
      </c>
      <c r="E7" s="171">
        <v>35225.07412648997</v>
      </c>
      <c r="F7" s="172">
        <f>E7/E$30*100</f>
        <v>17.75401996361214</v>
      </c>
      <c r="G7" s="21">
        <f>E7/C7</f>
        <v>1.6605017590546163</v>
      </c>
      <c r="H7" s="160">
        <f>E7/E$31*100</f>
        <v>27.089355409389043</v>
      </c>
      <c r="I7" s="17"/>
      <c r="J7" s="223"/>
    </row>
    <row r="8" spans="1:10" s="16" customFormat="1" ht="12.75">
      <c r="A8" s="295"/>
      <c r="B8" s="17" t="s">
        <v>101</v>
      </c>
      <c r="C8" s="171">
        <v>4056.6596847269857</v>
      </c>
      <c r="D8" s="172">
        <f>C8/C$30*100</f>
        <v>3.730111137063031</v>
      </c>
      <c r="E8" s="171">
        <v>7991.413022321736</v>
      </c>
      <c r="F8" s="172">
        <f>E8/E$30*100</f>
        <v>4.0278043369417285</v>
      </c>
      <c r="G8" s="21">
        <f>E8/C8</f>
        <v>1.9699490821004277</v>
      </c>
      <c r="H8" s="160">
        <f>E8/E$32*100</f>
        <v>11.687916715649752</v>
      </c>
      <c r="I8" s="17"/>
      <c r="J8" s="223"/>
    </row>
    <row r="9" spans="1:10" s="16" customFormat="1" ht="12.75">
      <c r="A9" s="20"/>
      <c r="B9" s="17"/>
      <c r="C9" s="171"/>
      <c r="D9" s="172"/>
      <c r="E9" s="171"/>
      <c r="F9" s="172"/>
      <c r="G9" s="21"/>
      <c r="H9" s="31"/>
      <c r="I9" s="17"/>
      <c r="J9" s="223"/>
    </row>
    <row r="10" spans="1:10" s="16" customFormat="1" ht="12.75">
      <c r="A10" s="20" t="s">
        <v>28</v>
      </c>
      <c r="B10" s="25" t="s">
        <v>1</v>
      </c>
      <c r="C10" s="169">
        <v>35621.979566270355</v>
      </c>
      <c r="D10" s="170">
        <f>C10/C$30*100</f>
        <v>32.75452047521685</v>
      </c>
      <c r="E10" s="169">
        <v>64831.4311742305</v>
      </c>
      <c r="F10" s="170">
        <f>E10/E$30*100</f>
        <v>32.676113588963204</v>
      </c>
      <c r="G10" s="27">
        <f aca="true" t="shared" si="0" ref="G10:G28">E10/C10</f>
        <v>1.8199839527059274</v>
      </c>
      <c r="H10" s="31"/>
      <c r="I10" s="17"/>
      <c r="J10" s="223"/>
    </row>
    <row r="11" spans="1:10" s="16" customFormat="1" ht="12.75">
      <c r="A11" s="20"/>
      <c r="B11" s="17" t="s">
        <v>27</v>
      </c>
      <c r="C11" s="171">
        <v>24963.28457413993</v>
      </c>
      <c r="D11" s="172">
        <f>C11/C$30*100</f>
        <v>22.953817437101538</v>
      </c>
      <c r="E11" s="171">
        <v>41377.356332673015</v>
      </c>
      <c r="F11" s="172">
        <f>E11/E$30*100</f>
        <v>20.85487195098122</v>
      </c>
      <c r="G11" s="21">
        <f t="shared" si="0"/>
        <v>1.6575285279380592</v>
      </c>
      <c r="H11" s="160">
        <f>E11/E$31*100</f>
        <v>31.820682834384296</v>
      </c>
      <c r="I11" s="17"/>
      <c r="J11" s="223"/>
    </row>
    <row r="12" spans="1:10" s="16" customFormat="1" ht="12.75">
      <c r="A12" s="20"/>
      <c r="B12" s="17" t="s">
        <v>101</v>
      </c>
      <c r="C12" s="171">
        <v>10658.694992130504</v>
      </c>
      <c r="D12" s="172">
        <f>C12/C$30*100</f>
        <v>9.800703038115381</v>
      </c>
      <c r="E12" s="171">
        <v>23454.074841557318</v>
      </c>
      <c r="F12" s="172">
        <f>E12/E$30*100</f>
        <v>11.821241637981894</v>
      </c>
      <c r="G12" s="21">
        <f t="shared" si="0"/>
        <v>2.200464021052658</v>
      </c>
      <c r="H12" s="160">
        <f>E12/E$32*100</f>
        <v>34.30297903825469</v>
      </c>
      <c r="I12" s="17"/>
      <c r="J12" s="223"/>
    </row>
    <row r="13" spans="1:10" s="16" customFormat="1" ht="12.75">
      <c r="A13" s="20"/>
      <c r="B13" s="17"/>
      <c r="C13" s="171"/>
      <c r="D13" s="172"/>
      <c r="E13" s="171"/>
      <c r="F13" s="172"/>
      <c r="G13" s="21"/>
      <c r="H13" s="31"/>
      <c r="I13" s="17"/>
      <c r="J13" s="223"/>
    </row>
    <row r="14" spans="1:10" s="15" customFormat="1" ht="12.75">
      <c r="A14" s="20" t="s">
        <v>126</v>
      </c>
      <c r="B14" s="25" t="s">
        <v>1</v>
      </c>
      <c r="C14" s="169">
        <v>17401.824212124484</v>
      </c>
      <c r="D14" s="170">
        <f>C14/C$30*100</f>
        <v>16.00103122853579</v>
      </c>
      <c r="E14" s="169">
        <v>33538.66613989661</v>
      </c>
      <c r="F14" s="170">
        <f>E14/E$30*100</f>
        <v>16.90404244608415</v>
      </c>
      <c r="G14" s="27">
        <f t="shared" si="0"/>
        <v>1.9273074897819622</v>
      </c>
      <c r="H14" s="26"/>
      <c r="I14" s="25"/>
      <c r="J14" s="223"/>
    </row>
    <row r="15" spans="1:10" s="16" customFormat="1" ht="12.75">
      <c r="A15" s="20"/>
      <c r="B15" s="17" t="s">
        <v>27</v>
      </c>
      <c r="C15" s="171">
        <v>9711.34057485874</v>
      </c>
      <c r="D15" s="172">
        <f>C15/C$30*100</f>
        <v>8.929607718999627</v>
      </c>
      <c r="E15" s="171">
        <v>16387.416127170934</v>
      </c>
      <c r="F15" s="172">
        <f>E15/E$30*100</f>
        <v>8.259528767180583</v>
      </c>
      <c r="G15" s="21">
        <f t="shared" si="0"/>
        <v>1.6874514904353775</v>
      </c>
      <c r="H15" s="160">
        <f>E15/E$31*100</f>
        <v>12.602515416046971</v>
      </c>
      <c r="I15" s="17"/>
      <c r="J15" s="223"/>
    </row>
    <row r="16" spans="1:10" s="16" customFormat="1" ht="12.75">
      <c r="A16" s="20"/>
      <c r="B16" s="17" t="s">
        <v>101</v>
      </c>
      <c r="C16" s="171">
        <v>7690.483637265732</v>
      </c>
      <c r="D16" s="172">
        <f>C16/C$30*100</f>
        <v>7.071423509536151</v>
      </c>
      <c r="E16" s="171">
        <v>17151.250012725646</v>
      </c>
      <c r="F16" s="172">
        <f>E16/E$30*100</f>
        <v>8.644513678903552</v>
      </c>
      <c r="G16" s="21">
        <f t="shared" si="0"/>
        <v>2.2301913405830467</v>
      </c>
      <c r="H16" s="160">
        <f>E16/E$32*100</f>
        <v>25.084722959267598</v>
      </c>
      <c r="I16" s="17"/>
      <c r="J16" s="223"/>
    </row>
    <row r="17" spans="1:10" s="16" customFormat="1" ht="12.75">
      <c r="A17" s="20"/>
      <c r="B17" s="17"/>
      <c r="C17" s="171"/>
      <c r="D17" s="172"/>
      <c r="E17" s="171"/>
      <c r="F17" s="172"/>
      <c r="G17" s="21"/>
      <c r="H17" s="31"/>
      <c r="I17" s="17"/>
      <c r="J17" s="223"/>
    </row>
    <row r="18" spans="1:10" s="16" customFormat="1" ht="12.75">
      <c r="A18" s="20" t="s">
        <v>127</v>
      </c>
      <c r="B18" s="25" t="s">
        <v>1</v>
      </c>
      <c r="C18" s="169">
        <v>2372.2845403265987</v>
      </c>
      <c r="D18" s="170">
        <f>C18/C$30*100</f>
        <v>2.1813229779836045</v>
      </c>
      <c r="E18" s="169">
        <v>5546.225885705648</v>
      </c>
      <c r="F18" s="170">
        <f>E18/E$30*100</f>
        <v>2.7953895780015046</v>
      </c>
      <c r="G18" s="27">
        <f t="shared" si="0"/>
        <v>2.3379260756562044</v>
      </c>
      <c r="H18" s="31"/>
      <c r="I18" s="17"/>
      <c r="J18" s="223"/>
    </row>
    <row r="19" spans="1:10" s="16" customFormat="1" ht="12.75">
      <c r="A19" s="20"/>
      <c r="B19" s="17" t="s">
        <v>27</v>
      </c>
      <c r="C19" s="171">
        <v>1088.805000427514</v>
      </c>
      <c r="D19" s="172">
        <f>C19/C$30*100</f>
        <v>1.0011595681726306</v>
      </c>
      <c r="E19" s="171">
        <v>2050.447542993387</v>
      </c>
      <c r="F19" s="172">
        <f>E19/E$30*100</f>
        <v>1.0334594749729071</v>
      </c>
      <c r="G19" s="21">
        <f t="shared" si="0"/>
        <v>1.8832091533270776</v>
      </c>
      <c r="H19" s="160">
        <f>E19/E$31*100</f>
        <v>1.576868285386664</v>
      </c>
      <c r="I19" s="17"/>
      <c r="J19" s="223"/>
    </row>
    <row r="20" spans="1:10" s="16" customFormat="1" ht="12.75">
      <c r="A20" s="20"/>
      <c r="B20" s="17" t="s">
        <v>101</v>
      </c>
      <c r="C20" s="171">
        <v>1283.4795398990852</v>
      </c>
      <c r="D20" s="172">
        <f>C20/C$30*100</f>
        <v>1.1801634098109746</v>
      </c>
      <c r="E20" s="171">
        <v>3495.7783427122617</v>
      </c>
      <c r="F20" s="172">
        <f>E20/E$30*100</f>
        <v>1.7619301030285979</v>
      </c>
      <c r="G20" s="21">
        <f t="shared" si="0"/>
        <v>2.7236728237889327</v>
      </c>
      <c r="H20" s="160">
        <f>E20/E$32*100</f>
        <v>5.112783685671961</v>
      </c>
      <c r="I20" s="17"/>
      <c r="J20" s="223"/>
    </row>
    <row r="21" spans="1:10" s="16" customFormat="1" ht="12.75">
      <c r="A21" s="20"/>
      <c r="B21" s="17"/>
      <c r="C21" s="171"/>
      <c r="D21" s="172"/>
      <c r="E21" s="171"/>
      <c r="F21" s="172"/>
      <c r="G21" s="21"/>
      <c r="H21" s="31"/>
      <c r="I21" s="17"/>
      <c r="J21" s="223"/>
    </row>
    <row r="22" spans="1:10" s="15" customFormat="1" ht="12.75">
      <c r="A22" s="20" t="s">
        <v>135</v>
      </c>
      <c r="B22" s="25" t="s">
        <v>1</v>
      </c>
      <c r="C22" s="169">
        <v>80666.2600846069</v>
      </c>
      <c r="D22" s="170">
        <f>C22/C$30*100</f>
        <v>74.1728758415843</v>
      </c>
      <c r="E22" s="169">
        <v>147132.81034864456</v>
      </c>
      <c r="F22" s="170">
        <f>E22/E$30*100</f>
        <v>74.15736991360278</v>
      </c>
      <c r="G22" s="27">
        <f t="shared" si="0"/>
        <v>1.8239696521733393</v>
      </c>
      <c r="H22" s="26"/>
      <c r="I22" s="25"/>
      <c r="J22" s="223"/>
    </row>
    <row r="23" spans="1:10" s="16" customFormat="1" ht="12.75">
      <c r="A23" s="20"/>
      <c r="B23" s="17" t="s">
        <v>27</v>
      </c>
      <c r="C23" s="171">
        <v>56976.942230584646</v>
      </c>
      <c r="D23" s="172">
        <f>C23/C$30*100</f>
        <v>52.390474747058825</v>
      </c>
      <c r="E23" s="171">
        <v>95040.2941293273</v>
      </c>
      <c r="F23" s="172">
        <f>E23/E$30*100</f>
        <v>47.90188015674685</v>
      </c>
      <c r="G23" s="21">
        <f t="shared" si="0"/>
        <v>1.6680483439195626</v>
      </c>
      <c r="H23" s="160">
        <f>E23/E$31*100</f>
        <v>73.08942194520696</v>
      </c>
      <c r="I23" s="17"/>
      <c r="J23" s="223"/>
    </row>
    <row r="24" spans="1:10" s="16" customFormat="1" ht="11.25">
      <c r="A24" s="20"/>
      <c r="B24" s="17" t="s">
        <v>101</v>
      </c>
      <c r="C24" s="171">
        <v>23689.317854022305</v>
      </c>
      <c r="D24" s="172">
        <f>C24/C$30*100</f>
        <v>21.782401094525536</v>
      </c>
      <c r="E24" s="171">
        <v>52092.516219316974</v>
      </c>
      <c r="F24" s="172">
        <f>E24/E$30*100</f>
        <v>26.255489756855777</v>
      </c>
      <c r="G24" s="21">
        <f t="shared" si="0"/>
        <v>2.198987600247509</v>
      </c>
      <c r="H24" s="160">
        <f>E24/E$32*100</f>
        <v>76.18840239884402</v>
      </c>
      <c r="I24" s="17"/>
      <c r="J24" s="17"/>
    </row>
    <row r="25" spans="1:10" s="16" customFormat="1" ht="11.25">
      <c r="A25" s="20"/>
      <c r="B25" s="17"/>
      <c r="C25" s="171"/>
      <c r="D25" s="172"/>
      <c r="E25" s="171"/>
      <c r="F25" s="172"/>
      <c r="G25" s="21"/>
      <c r="H25" s="31"/>
      <c r="I25" s="17"/>
      <c r="J25" s="17"/>
    </row>
    <row r="26" spans="1:10" s="15" customFormat="1" ht="11.25">
      <c r="A26" s="20" t="s">
        <v>198</v>
      </c>
      <c r="B26" s="25" t="s">
        <v>1</v>
      </c>
      <c r="C26" s="169">
        <v>28088.131826650424</v>
      </c>
      <c r="D26" s="170">
        <f>C26/C$30*100</f>
        <v>25.827124158415693</v>
      </c>
      <c r="E26" s="169">
        <v>51273.37708769792</v>
      </c>
      <c r="F26" s="170">
        <f>E26/E$30*100</f>
        <v>25.84263008639723</v>
      </c>
      <c r="G26" s="27">
        <f t="shared" si="0"/>
        <v>1.8254463274431445</v>
      </c>
      <c r="H26" s="26"/>
      <c r="I26" s="25"/>
      <c r="J26" s="25"/>
    </row>
    <row r="27" spans="1:10" s="16" customFormat="1" ht="11.25">
      <c r="A27" s="20"/>
      <c r="B27" s="17" t="s">
        <v>27</v>
      </c>
      <c r="C27" s="171">
        <v>20846.43320724914</v>
      </c>
      <c r="D27" s="172">
        <f>C27/C$30*100</f>
        <v>19.16835986197197</v>
      </c>
      <c r="E27" s="171">
        <v>34992.604749769416</v>
      </c>
      <c r="F27" s="172">
        <f>E27/E$30*100</f>
        <v>17.63685155282599</v>
      </c>
      <c r="G27" s="21">
        <f t="shared" si="0"/>
        <v>1.6785895410444163</v>
      </c>
      <c r="H27" s="160">
        <f>E27/E$31*100</f>
        <v>26.91057805479303</v>
      </c>
      <c r="I27" s="17"/>
      <c r="J27" s="17"/>
    </row>
    <row r="28" spans="1:10" s="16" customFormat="1" ht="11.25">
      <c r="A28" s="20"/>
      <c r="B28" s="17" t="s">
        <v>101</v>
      </c>
      <c r="C28" s="171">
        <v>7241.698619401353</v>
      </c>
      <c r="D28" s="172">
        <f>C28/C$30*100</f>
        <v>6.658764296443788</v>
      </c>
      <c r="E28" s="171">
        <v>16280.77233792852</v>
      </c>
      <c r="F28" s="172">
        <f>E28/E$30*100</f>
        <v>8.205778533571245</v>
      </c>
      <c r="G28" s="21">
        <f t="shared" si="0"/>
        <v>2.2481979979545734</v>
      </c>
      <c r="H28" s="160">
        <f>E28/E$32*100</f>
        <v>23.811597601155974</v>
      </c>
      <c r="I28" s="17"/>
      <c r="J28" s="17"/>
    </row>
    <row r="29" spans="1:10" s="16" customFormat="1" ht="11.25">
      <c r="A29" s="20"/>
      <c r="B29" s="17"/>
      <c r="C29" s="173"/>
      <c r="D29" s="172"/>
      <c r="E29" s="173"/>
      <c r="F29" s="172"/>
      <c r="G29" s="23"/>
      <c r="H29" s="31"/>
      <c r="I29" s="17"/>
      <c r="J29" s="17"/>
    </row>
    <row r="30" spans="1:10" s="16" customFormat="1" ht="11.25">
      <c r="A30" s="228" t="s">
        <v>129</v>
      </c>
      <c r="B30" s="72" t="s">
        <v>1</v>
      </c>
      <c r="C30" s="229">
        <v>108754.39191125732</v>
      </c>
      <c r="D30" s="230">
        <f>C30/C$30*100</f>
        <v>100</v>
      </c>
      <c r="E30" s="229">
        <v>198406.18743634247</v>
      </c>
      <c r="F30" s="230">
        <f>E30/E$30*100</f>
        <v>100</v>
      </c>
      <c r="G30" s="231">
        <f>E30/C30</f>
        <v>1.8243510349286884</v>
      </c>
      <c r="H30" s="232"/>
      <c r="I30" s="17"/>
      <c r="J30" s="17"/>
    </row>
    <row r="31" spans="1:10" s="16" customFormat="1" ht="11.25">
      <c r="A31" s="233"/>
      <c r="B31" s="234" t="s">
        <v>27</v>
      </c>
      <c r="C31" s="235">
        <v>77823.37543783379</v>
      </c>
      <c r="D31" s="236">
        <f aca="true" t="shared" si="1" ref="D31:F32">C31/C$30*100</f>
        <v>71.5588346090308</v>
      </c>
      <c r="E31" s="235">
        <v>130032.89887909671</v>
      </c>
      <c r="F31" s="236">
        <f t="shared" si="1"/>
        <v>65.53873170957284</v>
      </c>
      <c r="G31" s="237">
        <f>E31/C31</f>
        <v>1.670871998901776</v>
      </c>
      <c r="H31" s="238">
        <f>E31/E$31*100</f>
        <v>100</v>
      </c>
      <c r="I31" s="17"/>
      <c r="J31" s="17"/>
    </row>
    <row r="32" spans="1:10" s="16" customFormat="1" ht="11.25">
      <c r="A32" s="239"/>
      <c r="B32" s="240" t="s">
        <v>101</v>
      </c>
      <c r="C32" s="241">
        <v>30931.01647342366</v>
      </c>
      <c r="D32" s="242">
        <f t="shared" si="1"/>
        <v>28.441165390969324</v>
      </c>
      <c r="E32" s="241">
        <v>68373.2885572455</v>
      </c>
      <c r="F32" s="242">
        <f t="shared" si="1"/>
        <v>34.46126829042703</v>
      </c>
      <c r="G32" s="243">
        <f>E32/C32</f>
        <v>2.2105089438619885</v>
      </c>
      <c r="H32" s="244">
        <f>E32/E$32*100</f>
        <v>100</v>
      </c>
      <c r="I32" s="17"/>
      <c r="J32" s="17"/>
    </row>
    <row r="33" spans="1:10" s="16" customFormat="1" ht="11.25">
      <c r="A33" s="15"/>
      <c r="B33" s="28"/>
      <c r="C33" s="28"/>
      <c r="D33" s="28"/>
      <c r="I33" s="17"/>
      <c r="J33" s="17"/>
    </row>
    <row r="34" spans="1:8" ht="37.5" customHeight="1">
      <c r="A34" s="334" t="s">
        <v>142</v>
      </c>
      <c r="B34" s="335"/>
      <c r="C34" s="335"/>
      <c r="D34" s="335"/>
      <c r="E34" s="335"/>
      <c r="F34" s="335"/>
      <c r="G34" s="335"/>
      <c r="H34" s="335"/>
    </row>
    <row r="35" ht="12.75">
      <c r="A35" s="328" t="s">
        <v>199</v>
      </c>
    </row>
    <row r="37" spans="1:10" s="16" customFormat="1" ht="20.25" customHeight="1">
      <c r="A37" s="213" t="s">
        <v>140</v>
      </c>
      <c r="B37" s="28"/>
      <c r="C37" s="29"/>
      <c r="D37" s="28"/>
      <c r="E37" s="29"/>
      <c r="I37" s="17"/>
      <c r="J37" s="17"/>
    </row>
  </sheetData>
  <sheetProtection/>
  <mergeCells count="6">
    <mergeCell ref="A34:H34"/>
    <mergeCell ref="H4:H5"/>
    <mergeCell ref="A4:B5"/>
    <mergeCell ref="C4:D4"/>
    <mergeCell ref="E4:F4"/>
    <mergeCell ref="G4:G5"/>
  </mergeCells>
  <hyperlinks>
    <hyperlink ref="I1" location="sommaire!A1" display="Retour au sommaire "/>
  </hyperlinks>
  <printOptions/>
  <pageMargins left="0.75" right="0.75" top="1" bottom="1" header="0.4921259845" footer="0.4921259845"/>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K61"/>
  <sheetViews>
    <sheetView zoomScalePageLayoutView="0" workbookViewId="0" topLeftCell="A1">
      <pane xSplit="1" ySplit="4" topLeftCell="B26" activePane="bottomRight" state="frozen"/>
      <selection pane="topLeft" activeCell="A39" sqref="A39"/>
      <selection pane="topRight" activeCell="A39" sqref="A39"/>
      <selection pane="bottomLeft" activeCell="A39" sqref="A39"/>
      <selection pane="bottomRight" activeCell="A39" sqref="A39"/>
    </sheetView>
  </sheetViews>
  <sheetFormatPr defaultColWidth="11.421875" defaultRowHeight="12.75"/>
  <cols>
    <col min="1" max="1" width="30.421875" style="0" customWidth="1"/>
    <col min="8" max="8" width="2.8515625" style="0" customWidth="1"/>
  </cols>
  <sheetData>
    <row r="1" spans="1:7" ht="15.75">
      <c r="A1" s="18" t="s">
        <v>24</v>
      </c>
      <c r="G1" s="142" t="s">
        <v>96</v>
      </c>
    </row>
    <row r="2" ht="12.75">
      <c r="A2" s="19" t="s">
        <v>123</v>
      </c>
    </row>
    <row r="3" spans="1:7" s="101" customFormat="1" ht="12.75">
      <c r="A3" s="174"/>
      <c r="B3" s="347" t="s">
        <v>29</v>
      </c>
      <c r="C3" s="348"/>
      <c r="D3" s="326"/>
      <c r="E3" s="347" t="s">
        <v>45</v>
      </c>
      <c r="F3" s="348"/>
      <c r="G3" s="326"/>
    </row>
    <row r="4" spans="1:7" s="101" customFormat="1" ht="33.75">
      <c r="A4" s="175"/>
      <c r="B4" s="49" t="s">
        <v>46</v>
      </c>
      <c r="C4" s="41" t="s">
        <v>34</v>
      </c>
      <c r="D4" s="42" t="s">
        <v>128</v>
      </c>
      <c r="E4" s="49" t="s">
        <v>46</v>
      </c>
      <c r="F4" s="41" t="s">
        <v>34</v>
      </c>
      <c r="G4" s="42" t="s">
        <v>128</v>
      </c>
    </row>
    <row r="5" spans="1:7" s="101" customFormat="1" ht="12.75">
      <c r="A5" s="43" t="s">
        <v>2</v>
      </c>
      <c r="B5" s="176">
        <v>77823.37543783375</v>
      </c>
      <c r="C5" s="177">
        <f aca="true" t="shared" si="0" ref="C5:C36">B5/B$54*100</f>
        <v>71.55883460903073</v>
      </c>
      <c r="D5" s="177">
        <v>-1.2169890215735002</v>
      </c>
      <c r="E5" s="178">
        <v>130032.89887909693</v>
      </c>
      <c r="F5" s="177">
        <f aca="true" t="shared" si="1" ref="F5:F36">E5/E$54*100</f>
        <v>65.53873170957297</v>
      </c>
      <c r="G5" s="179">
        <v>-1.3673580226556847</v>
      </c>
    </row>
    <row r="6" spans="1:7" s="101" customFormat="1" ht="12.75">
      <c r="A6" s="44" t="s">
        <v>43</v>
      </c>
      <c r="B6" s="180">
        <v>30931.016473423624</v>
      </c>
      <c r="C6" s="181">
        <f t="shared" si="0"/>
        <v>28.441165390969285</v>
      </c>
      <c r="D6" s="181">
        <v>2.2100065358664933</v>
      </c>
      <c r="E6" s="182">
        <v>68373.28855724548</v>
      </c>
      <c r="F6" s="181">
        <f t="shared" si="1"/>
        <v>34.46126829042703</v>
      </c>
      <c r="G6" s="183">
        <v>2.7678748933005037</v>
      </c>
    </row>
    <row r="7" spans="1:11" s="101" customFormat="1" ht="12.75">
      <c r="A7" s="45" t="s">
        <v>143</v>
      </c>
      <c r="B7" s="184">
        <v>22274.552499154066</v>
      </c>
      <c r="C7" s="181">
        <f t="shared" si="0"/>
        <v>20.481519971469204</v>
      </c>
      <c r="D7" s="181">
        <v>-0.1971800142147928</v>
      </c>
      <c r="E7" s="185">
        <v>47689.06729919923</v>
      </c>
      <c r="F7" s="181">
        <f t="shared" si="1"/>
        <v>24.036078670429582</v>
      </c>
      <c r="G7" s="183">
        <v>-0.029618253492191826</v>
      </c>
      <c r="J7" s="310"/>
      <c r="K7" s="311"/>
    </row>
    <row r="8" spans="1:11" s="101" customFormat="1" ht="12.75">
      <c r="A8" s="46" t="s">
        <v>144</v>
      </c>
      <c r="B8" s="186">
        <v>3072.4818326902227</v>
      </c>
      <c r="C8" s="187">
        <f t="shared" si="0"/>
        <v>2.8251565556978533</v>
      </c>
      <c r="D8" s="187">
        <v>0.9172626562836239</v>
      </c>
      <c r="E8" s="188">
        <v>6298.650808393404</v>
      </c>
      <c r="F8" s="187">
        <f t="shared" si="1"/>
        <v>3.1746241837413933</v>
      </c>
      <c r="G8" s="189">
        <v>1.7912304917687027</v>
      </c>
      <c r="J8" s="309"/>
      <c r="K8" s="311"/>
    </row>
    <row r="9" spans="1:11" s="101" customFormat="1" ht="12.75">
      <c r="A9" s="46" t="s">
        <v>145</v>
      </c>
      <c r="B9" s="186">
        <v>192.48750459862876</v>
      </c>
      <c r="C9" s="187">
        <f t="shared" si="0"/>
        <v>0.17699285630294076</v>
      </c>
      <c r="D9" s="187">
        <v>6.602227859110088</v>
      </c>
      <c r="E9" s="188">
        <v>444.05184095012083</v>
      </c>
      <c r="F9" s="187">
        <f t="shared" si="1"/>
        <v>0.2238094722184975</v>
      </c>
      <c r="G9" s="189">
        <v>7.594396348527521</v>
      </c>
      <c r="J9" s="309"/>
      <c r="K9" s="311"/>
    </row>
    <row r="10" spans="1:11" s="101" customFormat="1" ht="12.75">
      <c r="A10" s="46" t="s">
        <v>146</v>
      </c>
      <c r="B10" s="186">
        <v>2757.887868269675</v>
      </c>
      <c r="C10" s="187">
        <f t="shared" si="0"/>
        <v>2.53588643162116</v>
      </c>
      <c r="D10" s="187">
        <v>-0.6528702939134656</v>
      </c>
      <c r="E10" s="188">
        <v>5292.230170009006</v>
      </c>
      <c r="F10" s="187">
        <f t="shared" si="1"/>
        <v>2.6673715363372876</v>
      </c>
      <c r="G10" s="189">
        <v>-0.6595168944386165</v>
      </c>
      <c r="J10" s="309"/>
      <c r="K10" s="311"/>
    </row>
    <row r="11" spans="1:11" s="101" customFormat="1" ht="12.75">
      <c r="A11" s="46" t="s">
        <v>147</v>
      </c>
      <c r="B11" s="186">
        <v>29.6632037675669</v>
      </c>
      <c r="C11" s="187">
        <f t="shared" si="0"/>
        <v>0.027275407683555266</v>
      </c>
      <c r="D11" s="187">
        <v>12.94389289667539</v>
      </c>
      <c r="E11" s="188">
        <v>70.31135827608766</v>
      </c>
      <c r="F11" s="187">
        <f t="shared" si="1"/>
        <v>0.0354380874833587</v>
      </c>
      <c r="G11" s="189">
        <v>11.323684866202921</v>
      </c>
      <c r="J11" s="309"/>
      <c r="K11" s="311"/>
    </row>
    <row r="12" spans="1:11" s="101" customFormat="1" ht="12.75">
      <c r="A12" s="46" t="s">
        <v>148</v>
      </c>
      <c r="B12" s="186">
        <v>12.186367388953185</v>
      </c>
      <c r="C12" s="187">
        <f t="shared" si="0"/>
        <v>0.011205402535740493</v>
      </c>
      <c r="D12" s="187">
        <v>-14.184551753232045</v>
      </c>
      <c r="E12" s="188">
        <v>34.56698042256815</v>
      </c>
      <c r="F12" s="187">
        <f t="shared" si="1"/>
        <v>0.017422329852318133</v>
      </c>
      <c r="G12" s="189">
        <v>-14.609242565382441</v>
      </c>
      <c r="J12" s="309"/>
      <c r="K12" s="311"/>
    </row>
    <row r="13" spans="1:11" s="101" customFormat="1" ht="12.75">
      <c r="A13" s="46" t="s">
        <v>149</v>
      </c>
      <c r="B13" s="186">
        <v>20.73783377882682</v>
      </c>
      <c r="C13" s="187">
        <f t="shared" si="0"/>
        <v>0.019068502351379715</v>
      </c>
      <c r="D13" s="187">
        <v>7.406848526161269</v>
      </c>
      <c r="E13" s="188">
        <v>47.23843771627572</v>
      </c>
      <c r="F13" s="187">
        <f t="shared" si="1"/>
        <v>0.023808953907464164</v>
      </c>
      <c r="G13" s="189">
        <v>6.113917929963231</v>
      </c>
      <c r="J13" s="309"/>
      <c r="K13" s="311"/>
    </row>
    <row r="14" spans="1:11" s="101" customFormat="1" ht="12.75">
      <c r="A14" s="46" t="s">
        <v>150</v>
      </c>
      <c r="B14" s="186">
        <v>226.00434759980425</v>
      </c>
      <c r="C14" s="187">
        <f t="shared" si="0"/>
        <v>0.20781169719032758</v>
      </c>
      <c r="D14" s="187">
        <v>4.623691671267438</v>
      </c>
      <c r="E14" s="188">
        <v>530.7780353352941</v>
      </c>
      <c r="F14" s="187">
        <f t="shared" si="1"/>
        <v>0.2675209085934336</v>
      </c>
      <c r="G14" s="189">
        <v>3.280632306184472</v>
      </c>
      <c r="J14" s="309"/>
      <c r="K14" s="311"/>
    </row>
    <row r="15" spans="1:11" s="101" customFormat="1" ht="12.75">
      <c r="A15" s="46" t="s">
        <v>151</v>
      </c>
      <c r="B15" s="186">
        <v>1881.1391459996266</v>
      </c>
      <c r="C15" s="187">
        <f t="shared" si="0"/>
        <v>1.729713267611868</v>
      </c>
      <c r="D15" s="187">
        <v>-13.509675488982198</v>
      </c>
      <c r="E15" s="188">
        <v>4278.560383053841</v>
      </c>
      <c r="F15" s="187">
        <f t="shared" si="1"/>
        <v>2.1564651981564813</v>
      </c>
      <c r="G15" s="189">
        <v>-14.121635898278651</v>
      </c>
      <c r="J15" s="309"/>
      <c r="K15" s="311"/>
    </row>
    <row r="16" spans="1:11" s="101" customFormat="1" ht="12.75">
      <c r="A16" s="46" t="s">
        <v>152</v>
      </c>
      <c r="B16" s="186">
        <v>19.061132425821718</v>
      </c>
      <c r="C16" s="187">
        <f t="shared" si="0"/>
        <v>0.017526770267241656</v>
      </c>
      <c r="D16" s="187">
        <v>89.13863550320227</v>
      </c>
      <c r="E16" s="188">
        <v>44.82824456429419</v>
      </c>
      <c r="F16" s="187">
        <f t="shared" si="1"/>
        <v>0.022594176695561522</v>
      </c>
      <c r="G16" s="189">
        <v>79.05128167377804</v>
      </c>
      <c r="J16" s="309"/>
      <c r="K16" s="311"/>
    </row>
    <row r="17" spans="1:11" s="101" customFormat="1" ht="12.75">
      <c r="A17" s="46" t="s">
        <v>153</v>
      </c>
      <c r="B17" s="186">
        <v>108.26972886775377</v>
      </c>
      <c r="C17" s="187">
        <f t="shared" si="0"/>
        <v>0.0995543508312758</v>
      </c>
      <c r="D17" s="187">
        <v>-6.757130344494078</v>
      </c>
      <c r="E17" s="188">
        <v>267.95134581851494</v>
      </c>
      <c r="F17" s="187">
        <f t="shared" si="1"/>
        <v>0.13505191006428957</v>
      </c>
      <c r="G17" s="189">
        <v>-7.773594022487296</v>
      </c>
      <c r="J17" s="309"/>
      <c r="K17" s="311"/>
    </row>
    <row r="18" spans="1:11" s="101" customFormat="1" ht="12.75">
      <c r="A18" s="46" t="s">
        <v>154</v>
      </c>
      <c r="B18" s="186">
        <v>95.05146999987186</v>
      </c>
      <c r="C18" s="187">
        <f t="shared" si="0"/>
        <v>0.08740012088655053</v>
      </c>
      <c r="D18" s="187">
        <v>-13.081945161425656</v>
      </c>
      <c r="E18" s="188">
        <v>246.06479820369924</v>
      </c>
      <c r="F18" s="187">
        <f t="shared" si="1"/>
        <v>0.12402072807464629</v>
      </c>
      <c r="G18" s="189">
        <v>-16.529248465551206</v>
      </c>
      <c r="J18" s="309"/>
      <c r="K18" s="311"/>
    </row>
    <row r="19" spans="1:11" s="101" customFormat="1" ht="12.75">
      <c r="A19" s="46" t="s">
        <v>155</v>
      </c>
      <c r="B19" s="186">
        <v>70.55652271939391</v>
      </c>
      <c r="C19" s="187">
        <f t="shared" si="0"/>
        <v>0.06487694104065923</v>
      </c>
      <c r="D19" s="187">
        <v>3.5542084601816404</v>
      </c>
      <c r="E19" s="188">
        <v>154.83383972485197</v>
      </c>
      <c r="F19" s="187">
        <f t="shared" si="1"/>
        <v>0.07803881609011291</v>
      </c>
      <c r="G19" s="189">
        <v>3.879348580463793</v>
      </c>
      <c r="J19" s="309"/>
      <c r="K19" s="311"/>
    </row>
    <row r="20" spans="1:11" s="101" customFormat="1" ht="12.75">
      <c r="A20" s="46" t="s">
        <v>156</v>
      </c>
      <c r="B20" s="186">
        <v>205.54204930256995</v>
      </c>
      <c r="C20" s="187">
        <f t="shared" si="0"/>
        <v>0.18899655056716286</v>
      </c>
      <c r="D20" s="187">
        <v>-3.371874126112906</v>
      </c>
      <c r="E20" s="188">
        <v>544.2098145013255</v>
      </c>
      <c r="F20" s="187">
        <f t="shared" si="1"/>
        <v>0.2742907474475474</v>
      </c>
      <c r="G20" s="189">
        <v>-2.166602928943828</v>
      </c>
      <c r="J20" s="309"/>
      <c r="K20" s="311"/>
    </row>
    <row r="21" spans="1:11" s="101" customFormat="1" ht="12.75">
      <c r="A21" s="46" t="s">
        <v>157</v>
      </c>
      <c r="B21" s="186">
        <v>17.772208856092416</v>
      </c>
      <c r="C21" s="187">
        <f t="shared" si="0"/>
        <v>0.016341601055150385</v>
      </c>
      <c r="D21" s="187">
        <v>-16.70537380098933</v>
      </c>
      <c r="E21" s="188">
        <v>39.91287783434537</v>
      </c>
      <c r="F21" s="187">
        <f t="shared" si="1"/>
        <v>0.020116750566134038</v>
      </c>
      <c r="G21" s="189">
        <v>-13.14858507112242</v>
      </c>
      <c r="J21" s="309"/>
      <c r="K21" s="311"/>
    </row>
    <row r="22" spans="1:11" s="101" customFormat="1" ht="12.75">
      <c r="A22" s="46" t="s">
        <v>158</v>
      </c>
      <c r="B22" s="186">
        <v>2324.1812004121402</v>
      </c>
      <c r="C22" s="187">
        <f t="shared" si="0"/>
        <v>2.137091808033511</v>
      </c>
      <c r="D22" s="187">
        <v>-8.753669973564493</v>
      </c>
      <c r="E22" s="188">
        <v>5349.181036951508</v>
      </c>
      <c r="F22" s="187">
        <f t="shared" si="1"/>
        <v>2.696075715213148</v>
      </c>
      <c r="G22" s="189">
        <v>-8.141977423302249</v>
      </c>
      <c r="J22" s="309"/>
      <c r="K22" s="311"/>
    </row>
    <row r="23" spans="1:11" s="101" customFormat="1" ht="12.75">
      <c r="A23" s="46" t="s">
        <v>159</v>
      </c>
      <c r="B23" s="186">
        <v>11.321460353745993</v>
      </c>
      <c r="C23" s="187">
        <f t="shared" si="0"/>
        <v>0.010410117839640175</v>
      </c>
      <c r="D23" s="187">
        <v>13.596072795001547</v>
      </c>
      <c r="E23" s="188">
        <v>27.20941814443868</v>
      </c>
      <c r="F23" s="187">
        <f t="shared" si="1"/>
        <v>0.013713996774001152</v>
      </c>
      <c r="G23" s="189">
        <v>14.275526446781939</v>
      </c>
      <c r="J23" s="309"/>
      <c r="K23" s="311"/>
    </row>
    <row r="24" spans="1:11" s="101" customFormat="1" ht="12.75">
      <c r="A24" s="46" t="s">
        <v>160</v>
      </c>
      <c r="B24" s="186">
        <v>32.96265751619831</v>
      </c>
      <c r="C24" s="187">
        <f t="shared" si="0"/>
        <v>0.03030926561852836</v>
      </c>
      <c r="D24" s="187">
        <v>60.51824719387764</v>
      </c>
      <c r="E24" s="188">
        <v>65.8910327018121</v>
      </c>
      <c r="F24" s="187">
        <f t="shared" si="1"/>
        <v>0.03321017028410613</v>
      </c>
      <c r="G24" s="189">
        <v>49.0514815458055</v>
      </c>
      <c r="J24" s="309"/>
      <c r="K24" s="311"/>
    </row>
    <row r="25" spans="1:11" s="101" customFormat="1" ht="12.75">
      <c r="A25" s="46" t="s">
        <v>161</v>
      </c>
      <c r="B25" s="186">
        <v>145.38742641496953</v>
      </c>
      <c r="C25" s="187">
        <f t="shared" si="0"/>
        <v>0.1336841886198071</v>
      </c>
      <c r="D25" s="187">
        <v>10.066915441074098</v>
      </c>
      <c r="E25" s="188">
        <v>287.6450000507249</v>
      </c>
      <c r="F25" s="187">
        <f t="shared" si="1"/>
        <v>0.1449778375198174</v>
      </c>
      <c r="G25" s="189">
        <v>8.816160771003911</v>
      </c>
      <c r="J25" s="309"/>
      <c r="K25" s="311"/>
    </row>
    <row r="26" spans="1:11" s="101" customFormat="1" ht="12.75">
      <c r="A26" s="46" t="s">
        <v>162</v>
      </c>
      <c r="B26" s="186">
        <v>14.912576604948171</v>
      </c>
      <c r="C26" s="187">
        <f t="shared" si="0"/>
        <v>0.013712160348537191</v>
      </c>
      <c r="D26" s="187">
        <v>27.098218812183173</v>
      </c>
      <c r="E26" s="188">
        <v>45.106879973083</v>
      </c>
      <c r="F26" s="187">
        <f t="shared" si="1"/>
        <v>0.022734613550071517</v>
      </c>
      <c r="G26" s="189">
        <v>26.699586585636958</v>
      </c>
      <c r="J26" s="309"/>
      <c r="K26" s="311"/>
    </row>
    <row r="27" spans="1:11" s="101" customFormat="1" ht="12.75">
      <c r="A27" s="46" t="s">
        <v>163</v>
      </c>
      <c r="B27" s="186">
        <v>189.82910885185157</v>
      </c>
      <c r="C27" s="187">
        <f t="shared" si="0"/>
        <v>0.17454845318499917</v>
      </c>
      <c r="D27" s="187">
        <v>14.353289728233044</v>
      </c>
      <c r="E27" s="188">
        <v>477.8374943588252</v>
      </c>
      <c r="F27" s="187">
        <f t="shared" si="1"/>
        <v>0.2408380003330979</v>
      </c>
      <c r="G27" s="189">
        <v>14.497142621846937</v>
      </c>
      <c r="J27" s="309"/>
      <c r="K27" s="311"/>
    </row>
    <row r="28" spans="1:11" s="101" customFormat="1" ht="12.75">
      <c r="A28" s="46" t="s">
        <v>164</v>
      </c>
      <c r="B28" s="186">
        <v>1712.9443862164924</v>
      </c>
      <c r="C28" s="187">
        <f t="shared" si="0"/>
        <v>1.5750576653623702</v>
      </c>
      <c r="D28" s="187">
        <v>-1.5773568778490898</v>
      </c>
      <c r="E28" s="188">
        <v>3237.800725413996</v>
      </c>
      <c r="F28" s="187">
        <f t="shared" si="1"/>
        <v>1.6319051170986427</v>
      </c>
      <c r="G28" s="189">
        <v>-1.563872685057932</v>
      </c>
      <c r="J28" s="309"/>
      <c r="K28" s="311"/>
    </row>
    <row r="29" spans="1:11" s="101" customFormat="1" ht="12.75">
      <c r="A29" s="46" t="s">
        <v>165</v>
      </c>
      <c r="B29" s="186">
        <v>266.7463209382005</v>
      </c>
      <c r="C29" s="187">
        <f t="shared" si="0"/>
        <v>0.24527406778740776</v>
      </c>
      <c r="D29" s="187">
        <v>14.378008141584253</v>
      </c>
      <c r="E29" s="188">
        <v>565.2773774029482</v>
      </c>
      <c r="F29" s="187">
        <f t="shared" si="1"/>
        <v>0.28490914759617286</v>
      </c>
      <c r="G29" s="189">
        <v>11.361273607650556</v>
      </c>
      <c r="J29" s="309"/>
      <c r="K29" s="311"/>
    </row>
    <row r="30" spans="1:11" s="101" customFormat="1" ht="12.75">
      <c r="A30" s="46" t="s">
        <v>166</v>
      </c>
      <c r="B30" s="186">
        <v>279.78301463619766</v>
      </c>
      <c r="C30" s="187">
        <f t="shared" si="0"/>
        <v>0.2572613479964085</v>
      </c>
      <c r="D30" s="187">
        <v>3.644661724453657</v>
      </c>
      <c r="E30" s="188">
        <v>596.6437875743186</v>
      </c>
      <c r="F30" s="187">
        <f t="shared" si="1"/>
        <v>0.30071833710616946</v>
      </c>
      <c r="G30" s="189">
        <v>1.5844395080215845</v>
      </c>
      <c r="J30" s="309"/>
      <c r="K30" s="311"/>
    </row>
    <row r="31" spans="1:11" s="101" customFormat="1" ht="12.75">
      <c r="A31" s="47" t="s">
        <v>167</v>
      </c>
      <c r="B31" s="190">
        <v>119.29914855634425</v>
      </c>
      <c r="C31" s="187">
        <f t="shared" si="0"/>
        <v>0.1096959363753248</v>
      </c>
      <c r="D31" s="187">
        <v>8.379816674228135</v>
      </c>
      <c r="E31" s="191">
        <v>252.17396171522105</v>
      </c>
      <c r="F31" s="187">
        <f t="shared" si="1"/>
        <v>0.127099847526746</v>
      </c>
      <c r="G31" s="189">
        <v>10.538568636065659</v>
      </c>
      <c r="J31" s="312"/>
      <c r="K31" s="311"/>
    </row>
    <row r="32" spans="1:11" s="101" customFormat="1" ht="12.75">
      <c r="A32" s="47" t="s">
        <v>168</v>
      </c>
      <c r="B32" s="190">
        <v>134.4685903511791</v>
      </c>
      <c r="C32" s="187">
        <f t="shared" si="0"/>
        <v>0.12364428506106155</v>
      </c>
      <c r="D32" s="187">
        <v>5.9287191162198605</v>
      </c>
      <c r="E32" s="191">
        <v>310.7912228277351</v>
      </c>
      <c r="F32" s="187">
        <f t="shared" si="1"/>
        <v>0.1566439166255593</v>
      </c>
      <c r="G32" s="189">
        <v>2.806740431462562</v>
      </c>
      <c r="J32" s="312"/>
      <c r="K32" s="311"/>
    </row>
    <row r="33" spans="1:11" s="101" customFormat="1" ht="12.75">
      <c r="A33" s="46" t="s">
        <v>169</v>
      </c>
      <c r="B33" s="186">
        <v>5159.570631725495</v>
      </c>
      <c r="C33" s="187">
        <f t="shared" si="0"/>
        <v>4.7442411667711415</v>
      </c>
      <c r="D33" s="187">
        <v>2.1727663213479964</v>
      </c>
      <c r="E33" s="188">
        <v>10844.608827432106</v>
      </c>
      <c r="F33" s="187">
        <f t="shared" si="1"/>
        <v>5.465862213047939</v>
      </c>
      <c r="G33" s="189">
        <v>3.5895759800295357</v>
      </c>
      <c r="J33" s="309"/>
      <c r="K33" s="311"/>
    </row>
    <row r="34" spans="1:11" s="101" customFormat="1" ht="12.75">
      <c r="A34" s="46" t="s">
        <v>170</v>
      </c>
      <c r="B34" s="186">
        <v>799.9770042117606</v>
      </c>
      <c r="C34" s="187">
        <f t="shared" si="0"/>
        <v>0.7355813316160463</v>
      </c>
      <c r="D34" s="187">
        <v>14.978488724416783</v>
      </c>
      <c r="E34" s="188">
        <v>2212.2101723305705</v>
      </c>
      <c r="F34" s="187">
        <f t="shared" si="1"/>
        <v>1.1149905156261048</v>
      </c>
      <c r="G34" s="189">
        <v>13.589913407488474</v>
      </c>
      <c r="J34" s="309"/>
      <c r="K34" s="311"/>
    </row>
    <row r="35" spans="1:11" s="101" customFormat="1" ht="12.75">
      <c r="A35" s="46" t="s">
        <v>171</v>
      </c>
      <c r="B35" s="186">
        <v>37.303640257598154</v>
      </c>
      <c r="C35" s="187">
        <f t="shared" si="0"/>
        <v>0.03430081268629372</v>
      </c>
      <c r="D35" s="187">
        <v>25.303601189748235</v>
      </c>
      <c r="E35" s="188">
        <v>84.98068074115572</v>
      </c>
      <c r="F35" s="187">
        <f t="shared" si="1"/>
        <v>0.042831668628490395</v>
      </c>
      <c r="G35" s="189">
        <v>22.222135170509063</v>
      </c>
      <c r="J35" s="309"/>
      <c r="K35" s="311"/>
    </row>
    <row r="36" spans="1:11" s="101" customFormat="1" ht="12.75">
      <c r="A36" s="46" t="s">
        <v>172</v>
      </c>
      <c r="B36" s="186">
        <v>16.61897274441199</v>
      </c>
      <c r="C36" s="187">
        <f t="shared" si="0"/>
        <v>0.015281196880741083</v>
      </c>
      <c r="D36" s="187">
        <v>-8.102613014511418</v>
      </c>
      <c r="E36" s="188">
        <v>36.11384281857507</v>
      </c>
      <c r="F36" s="187">
        <f t="shared" si="1"/>
        <v>0.018201974084181224</v>
      </c>
      <c r="G36" s="189">
        <v>-9.944077945562446</v>
      </c>
      <c r="J36" s="309"/>
      <c r="K36" s="311"/>
    </row>
    <row r="37" spans="1:11" s="101" customFormat="1" ht="12.75">
      <c r="A37" s="46" t="s">
        <v>173</v>
      </c>
      <c r="B37" s="186">
        <v>266.4395345251484</v>
      </c>
      <c r="C37" s="187">
        <f aca="true" t="shared" si="2" ref="C37:C54">B37/B$54*100</f>
        <v>0.24499197673098186</v>
      </c>
      <c r="D37" s="187">
        <v>2.422193427268726</v>
      </c>
      <c r="E37" s="188">
        <v>643.6550343481647</v>
      </c>
      <c r="F37" s="187">
        <f aca="true" t="shared" si="3" ref="F37:F54">E37/E$54*100</f>
        <v>0.32441278302103255</v>
      </c>
      <c r="G37" s="189">
        <v>-0.6280792834639226</v>
      </c>
      <c r="J37" s="309"/>
      <c r="K37" s="311"/>
    </row>
    <row r="38" spans="1:11" s="101" customFormat="1" ht="12.75">
      <c r="A38" s="46" t="s">
        <v>174</v>
      </c>
      <c r="B38" s="186">
        <v>1419.4953857800845</v>
      </c>
      <c r="C38" s="187">
        <f t="shared" si="2"/>
        <v>1.3052304011210696</v>
      </c>
      <c r="D38" s="187">
        <v>8.134754082487184</v>
      </c>
      <c r="E38" s="188">
        <v>2933.1107345623827</v>
      </c>
      <c r="F38" s="187">
        <f t="shared" si="3"/>
        <v>1.4783363223001582</v>
      </c>
      <c r="G38" s="189">
        <v>9.68424927104714</v>
      </c>
      <c r="J38" s="309"/>
      <c r="K38" s="311"/>
    </row>
    <row r="39" spans="1:11" s="101" customFormat="1" ht="12.75">
      <c r="A39" s="46" t="s">
        <v>175</v>
      </c>
      <c r="B39" s="186">
        <v>118.46892293283413</v>
      </c>
      <c r="C39" s="187">
        <f t="shared" si="2"/>
        <v>0.10893254134463255</v>
      </c>
      <c r="D39" s="187">
        <v>4.915247005336965</v>
      </c>
      <c r="E39" s="188">
        <v>302.0914085647739</v>
      </c>
      <c r="F39" s="187">
        <f t="shared" si="3"/>
        <v>0.15225906634675812</v>
      </c>
      <c r="G39" s="189">
        <v>3.8297514720835313</v>
      </c>
      <c r="J39" s="309"/>
      <c r="K39" s="311"/>
    </row>
    <row r="40" spans="1:11" s="101" customFormat="1" ht="12.75">
      <c r="A40" s="46" t="s">
        <v>176</v>
      </c>
      <c r="B40" s="186">
        <v>516.0012998596553</v>
      </c>
      <c r="C40" s="187">
        <f t="shared" si="2"/>
        <v>0.47446479244783785</v>
      </c>
      <c r="D40" s="187">
        <v>7.132688083060512</v>
      </c>
      <c r="E40" s="188">
        <v>1122.5497264832493</v>
      </c>
      <c r="F40" s="187">
        <f t="shared" si="3"/>
        <v>0.5657836285188502</v>
      </c>
      <c r="G40" s="189">
        <v>1.3639576462416425</v>
      </c>
      <c r="J40" s="309"/>
      <c r="K40" s="311"/>
    </row>
    <row r="41" spans="1:11" s="101" customFormat="1" ht="12.75">
      <c r="A41" s="45" t="s">
        <v>177</v>
      </c>
      <c r="B41" s="184">
        <v>4123.624841121599</v>
      </c>
      <c r="C41" s="181">
        <f t="shared" si="2"/>
        <v>3.791685805651363</v>
      </c>
      <c r="D41" s="181">
        <v>8.300125331348651</v>
      </c>
      <c r="E41" s="185">
        <v>10436.551708253706</v>
      </c>
      <c r="F41" s="181">
        <f t="shared" si="3"/>
        <v>5.26019467593581</v>
      </c>
      <c r="G41" s="183">
        <v>9.237397692457838</v>
      </c>
      <c r="J41" s="311"/>
      <c r="K41" s="311"/>
    </row>
    <row r="42" spans="1:11" s="101" customFormat="1" ht="12.75">
      <c r="A42" s="47" t="s">
        <v>178</v>
      </c>
      <c r="B42" s="186">
        <v>453.02627077997084</v>
      </c>
      <c r="C42" s="187">
        <f t="shared" si="2"/>
        <v>0.41655905827659484</v>
      </c>
      <c r="D42" s="187">
        <v>5.720836299946819</v>
      </c>
      <c r="E42" s="188">
        <v>1088.1855924424667</v>
      </c>
      <c r="F42" s="187">
        <f t="shared" si="3"/>
        <v>0.5484635365979226</v>
      </c>
      <c r="G42" s="189">
        <v>4.579300029586375</v>
      </c>
      <c r="J42" s="312"/>
      <c r="K42" s="311"/>
    </row>
    <row r="43" spans="1:11" s="101" customFormat="1" ht="12.75">
      <c r="A43" s="46" t="s">
        <v>179</v>
      </c>
      <c r="B43" s="192">
        <v>2695.512248654537</v>
      </c>
      <c r="C43" s="187">
        <f t="shared" si="2"/>
        <v>2.478531856307975</v>
      </c>
      <c r="D43" s="187">
        <v>10.618007373955706</v>
      </c>
      <c r="E43" s="193">
        <v>6633.886046954606</v>
      </c>
      <c r="F43" s="187">
        <f t="shared" si="3"/>
        <v>3.343588288587549</v>
      </c>
      <c r="G43" s="189">
        <v>11.870805473529034</v>
      </c>
      <c r="J43" s="309"/>
      <c r="K43" s="311"/>
    </row>
    <row r="44" spans="1:11" s="101" customFormat="1" ht="12.75">
      <c r="A44" s="48" t="s">
        <v>180</v>
      </c>
      <c r="B44" s="190">
        <v>975.0863216870916</v>
      </c>
      <c r="C44" s="187">
        <f t="shared" si="2"/>
        <v>0.8965948910667937</v>
      </c>
      <c r="D44" s="187">
        <v>3.479062698308266</v>
      </c>
      <c r="E44" s="191">
        <v>2714.480068856634</v>
      </c>
      <c r="F44" s="187">
        <f t="shared" si="3"/>
        <v>1.368142850750338</v>
      </c>
      <c r="G44" s="189">
        <v>5.069029873325981</v>
      </c>
      <c r="J44" s="313"/>
      <c r="K44" s="311"/>
    </row>
    <row r="45" spans="1:11" s="101" customFormat="1" ht="12.75">
      <c r="A45" s="45" t="s">
        <v>181</v>
      </c>
      <c r="B45" s="184">
        <v>4020.2222788824633</v>
      </c>
      <c r="C45" s="181">
        <f t="shared" si="2"/>
        <v>3.6966068296008956</v>
      </c>
      <c r="D45" s="181">
        <v>9.203846769235046</v>
      </c>
      <c r="E45" s="185">
        <v>8986.414016678063</v>
      </c>
      <c r="F45" s="181">
        <f t="shared" si="3"/>
        <v>4.529301294880891</v>
      </c>
      <c r="G45" s="183">
        <v>10.271205269473027</v>
      </c>
      <c r="J45" s="311"/>
      <c r="K45" s="311"/>
    </row>
    <row r="46" spans="1:11" s="101" customFormat="1" ht="12.75">
      <c r="A46" s="46" t="s">
        <v>182</v>
      </c>
      <c r="B46" s="186">
        <v>426.0232002646231</v>
      </c>
      <c r="C46" s="187">
        <f t="shared" si="2"/>
        <v>0.3917296513526133</v>
      </c>
      <c r="D46" s="187">
        <v>15.443068344882471</v>
      </c>
      <c r="E46" s="188">
        <v>1059.0224625545166</v>
      </c>
      <c r="F46" s="187">
        <f t="shared" si="3"/>
        <v>0.5337648367918457</v>
      </c>
      <c r="G46" s="189">
        <v>16.999466221755945</v>
      </c>
      <c r="J46" s="309"/>
      <c r="K46" s="311"/>
    </row>
    <row r="47" spans="1:11" s="101" customFormat="1" ht="12.75">
      <c r="A47" s="47" t="s">
        <v>183</v>
      </c>
      <c r="B47" s="190">
        <v>810.8565722860403</v>
      </c>
      <c r="C47" s="187">
        <f t="shared" si="2"/>
        <v>0.7455851281368869</v>
      </c>
      <c r="D47" s="187">
        <v>11.229188078193953</v>
      </c>
      <c r="E47" s="191">
        <v>1587.8425400844715</v>
      </c>
      <c r="F47" s="187">
        <f t="shared" si="3"/>
        <v>0.8002989022678147</v>
      </c>
      <c r="G47" s="189">
        <v>11.41640481859907</v>
      </c>
      <c r="J47" s="312"/>
      <c r="K47" s="311"/>
    </row>
    <row r="48" spans="1:11" s="101" customFormat="1" ht="12.75">
      <c r="A48" s="46" t="s">
        <v>184</v>
      </c>
      <c r="B48" s="186">
        <v>1151.316378744625</v>
      </c>
      <c r="C48" s="187">
        <f t="shared" si="2"/>
        <v>1.0586389740325055</v>
      </c>
      <c r="D48" s="187">
        <v>3.788453335020492</v>
      </c>
      <c r="E48" s="188">
        <v>2518.628045274553</v>
      </c>
      <c r="F48" s="187">
        <f t="shared" si="3"/>
        <v>1.269430191577388</v>
      </c>
      <c r="G48" s="189">
        <v>4.939370629859785</v>
      </c>
      <c r="J48" s="309"/>
      <c r="K48" s="311"/>
    </row>
    <row r="49" spans="1:11" s="101" customFormat="1" ht="12.75">
      <c r="A49" s="47" t="s">
        <v>185</v>
      </c>
      <c r="B49" s="190">
        <v>614.1652188528996</v>
      </c>
      <c r="C49" s="187">
        <f t="shared" si="2"/>
        <v>0.5647268198180475</v>
      </c>
      <c r="D49" s="187">
        <v>15.65578747343903</v>
      </c>
      <c r="E49" s="191">
        <v>1666.221291449419</v>
      </c>
      <c r="F49" s="187">
        <f t="shared" si="3"/>
        <v>0.83980308929832</v>
      </c>
      <c r="G49" s="189">
        <v>15.737956112136908</v>
      </c>
      <c r="J49" s="312"/>
      <c r="K49" s="311"/>
    </row>
    <row r="50" spans="1:11" s="101" customFormat="1" ht="12.75">
      <c r="A50" s="47" t="s">
        <v>186</v>
      </c>
      <c r="B50" s="190">
        <v>1017.8609087342755</v>
      </c>
      <c r="C50" s="187">
        <f t="shared" si="2"/>
        <v>0.9359262562608426</v>
      </c>
      <c r="D50" s="187">
        <v>7.933638865905612</v>
      </c>
      <c r="E50" s="191">
        <v>2154.699677315102</v>
      </c>
      <c r="F50" s="187">
        <f t="shared" si="3"/>
        <v>1.086004274945521</v>
      </c>
      <c r="G50" s="189">
        <v>8.858849222645482</v>
      </c>
      <c r="J50" s="312"/>
      <c r="K50" s="311"/>
    </row>
    <row r="51" spans="1:11" s="101" customFormat="1" ht="12.75">
      <c r="A51" s="45" t="s">
        <v>187</v>
      </c>
      <c r="B51" s="184">
        <v>512.6168542654938</v>
      </c>
      <c r="C51" s="181">
        <f t="shared" si="2"/>
        <v>0.47135278424781657</v>
      </c>
      <c r="D51" s="181">
        <v>12.743187881023598</v>
      </c>
      <c r="E51" s="185">
        <v>1261.2555331144843</v>
      </c>
      <c r="F51" s="181">
        <f t="shared" si="3"/>
        <v>0.6356936491807502</v>
      </c>
      <c r="G51" s="183">
        <v>12.092534963808932</v>
      </c>
      <c r="J51" s="310"/>
      <c r="K51" s="311"/>
    </row>
    <row r="52" spans="1:11" s="101" customFormat="1" ht="12.75">
      <c r="A52" s="46" t="s">
        <v>188</v>
      </c>
      <c r="B52" s="186">
        <v>218.75169312318343</v>
      </c>
      <c r="C52" s="187">
        <f t="shared" si="2"/>
        <v>0.2011428589492578</v>
      </c>
      <c r="D52" s="187">
        <v>7.9054932120619315</v>
      </c>
      <c r="E52" s="188">
        <v>521.8527008023925</v>
      </c>
      <c r="F52" s="187">
        <f t="shared" si="3"/>
        <v>0.263022392368598</v>
      </c>
      <c r="G52" s="189">
        <v>6.437599310299991</v>
      </c>
      <c r="J52" s="309"/>
      <c r="K52" s="311"/>
    </row>
    <row r="53" spans="1:11" s="101" customFormat="1" ht="12.75">
      <c r="A53" s="47" t="s">
        <v>189</v>
      </c>
      <c r="B53" s="190">
        <v>293.8651611423104</v>
      </c>
      <c r="C53" s="187">
        <f t="shared" si="2"/>
        <v>0.27020992529855886</v>
      </c>
      <c r="D53" s="187">
        <v>16.63569766649058</v>
      </c>
      <c r="E53" s="191">
        <v>739.4028323120917</v>
      </c>
      <c r="F53" s="187">
        <f t="shared" si="3"/>
        <v>0.3726712568121522</v>
      </c>
      <c r="G53" s="189">
        <v>16.45944388997531</v>
      </c>
      <c r="J53" s="312"/>
      <c r="K53" s="311"/>
    </row>
    <row r="54" spans="1:7" s="101" customFormat="1" ht="12.75">
      <c r="A54" s="250" t="s">
        <v>1</v>
      </c>
      <c r="B54" s="251">
        <v>108754.39191125735</v>
      </c>
      <c r="C54" s="252">
        <f t="shared" si="2"/>
        <v>100</v>
      </c>
      <c r="D54" s="252">
        <v>-0.2659220714292587</v>
      </c>
      <c r="E54" s="253">
        <v>198406.1874363424</v>
      </c>
      <c r="F54" s="252">
        <f t="shared" si="3"/>
        <v>100</v>
      </c>
      <c r="G54" s="254">
        <v>0.019585923604226174</v>
      </c>
    </row>
    <row r="55" s="101" customFormat="1" ht="12.75">
      <c r="A55" s="213" t="s">
        <v>140</v>
      </c>
    </row>
    <row r="56" s="101" customFormat="1" ht="12.75"/>
    <row r="57" s="101" customFormat="1" ht="12.75"/>
    <row r="58" s="101" customFormat="1" ht="12.75"/>
    <row r="59" s="101" customFormat="1" ht="12.75">
      <c r="A59" s="47"/>
    </row>
    <row r="60" s="101" customFormat="1" ht="12.75">
      <c r="A60" s="224"/>
    </row>
    <row r="61" s="101" customFormat="1" ht="12.75">
      <c r="A61" s="48"/>
    </row>
    <row r="62" s="101" customFormat="1" ht="12.75"/>
    <row r="63" s="101" customFormat="1" ht="12.75"/>
    <row r="64" s="101" customFormat="1" ht="12.75"/>
    <row r="65" s="101" customFormat="1" ht="12.75"/>
    <row r="66" s="101" customFormat="1" ht="12.75"/>
    <row r="67" s="101" customFormat="1" ht="12.75"/>
    <row r="68" s="101" customFormat="1" ht="12.75"/>
    <row r="69" s="101" customFormat="1" ht="12.75"/>
    <row r="70" s="101" customFormat="1" ht="12.75"/>
    <row r="71" s="101" customFormat="1" ht="12.75"/>
    <row r="72" s="101" customFormat="1" ht="12.75"/>
    <row r="73" s="101" customFormat="1" ht="12.75"/>
    <row r="74" s="101" customFormat="1" ht="12.75"/>
    <row r="75" s="101" customFormat="1" ht="12.75"/>
    <row r="76" s="101" customFormat="1" ht="12.75"/>
    <row r="77" s="101" customFormat="1" ht="12.75"/>
    <row r="78" s="101" customFormat="1" ht="12.75"/>
    <row r="79" s="101" customFormat="1" ht="12.75"/>
    <row r="80" s="101" customFormat="1" ht="12.75"/>
    <row r="81" s="101" customFormat="1" ht="12.75"/>
    <row r="82" s="101" customFormat="1" ht="12.75"/>
    <row r="83" s="101" customFormat="1" ht="12.75"/>
    <row r="84" s="101" customFormat="1" ht="12.75"/>
    <row r="85" s="101" customFormat="1" ht="12.75"/>
    <row r="86" s="101" customFormat="1" ht="12.75"/>
    <row r="87" s="101" customFormat="1" ht="12.75"/>
    <row r="88" s="101" customFormat="1" ht="12.75"/>
    <row r="89" s="101" customFormat="1" ht="12.75"/>
    <row r="90" s="101" customFormat="1" ht="12.75"/>
    <row r="91" s="101" customFormat="1" ht="12.75"/>
    <row r="92" s="101" customFormat="1" ht="12.75"/>
    <row r="93" s="101" customFormat="1" ht="12.75"/>
    <row r="94" s="101" customFormat="1" ht="12.75"/>
    <row r="95" s="101" customFormat="1" ht="12.75"/>
    <row r="96" s="101" customFormat="1" ht="12.75"/>
    <row r="97" s="101" customFormat="1" ht="12.75"/>
    <row r="98" s="101" customFormat="1" ht="12.75"/>
    <row r="99" s="101" customFormat="1" ht="12.75"/>
    <row r="100" s="101" customFormat="1" ht="12.75"/>
    <row r="101" s="101" customFormat="1" ht="12.75"/>
    <row r="102" s="101" customFormat="1" ht="12.75"/>
    <row r="103" s="101" customFormat="1" ht="12.75"/>
    <row r="104" s="101" customFormat="1" ht="12.75"/>
    <row r="105" s="101" customFormat="1" ht="12.75"/>
    <row r="106" s="101" customFormat="1" ht="12.75"/>
    <row r="107" s="101" customFormat="1" ht="12.75"/>
    <row r="108" s="101" customFormat="1" ht="12.75"/>
    <row r="109" s="101" customFormat="1" ht="12.75"/>
    <row r="110" s="101" customFormat="1" ht="12.75"/>
    <row r="111" s="101" customFormat="1" ht="12.75"/>
    <row r="112" s="101" customFormat="1" ht="12.75"/>
    <row r="113" s="101" customFormat="1" ht="12.75"/>
    <row r="114" s="101" customFormat="1" ht="12.75"/>
    <row r="115" s="101" customFormat="1" ht="12.75"/>
    <row r="116" s="101" customFormat="1" ht="12.75"/>
    <row r="117" s="101" customFormat="1" ht="12.75"/>
    <row r="118" s="101" customFormat="1" ht="12.75"/>
    <row r="119" s="101" customFormat="1" ht="12.75"/>
    <row r="120" s="101" customFormat="1" ht="12.75"/>
    <row r="121" s="101" customFormat="1" ht="12.75"/>
    <row r="122" s="101" customFormat="1" ht="12.75"/>
    <row r="123" s="101" customFormat="1" ht="12.75"/>
    <row r="124" s="101" customFormat="1" ht="12.75"/>
    <row r="125" s="101" customFormat="1" ht="12.75"/>
    <row r="126" s="101" customFormat="1" ht="12.75"/>
    <row r="127" s="101" customFormat="1" ht="12.75"/>
    <row r="128" s="101" customFormat="1" ht="12.75"/>
    <row r="129" s="101" customFormat="1" ht="12.75"/>
    <row r="130" s="101" customFormat="1" ht="12.75"/>
    <row r="131" s="101" customFormat="1" ht="12.75"/>
    <row r="132" s="101" customFormat="1" ht="12.75"/>
  </sheetData>
  <sheetProtection/>
  <mergeCells count="2">
    <mergeCell ref="B3:D3"/>
    <mergeCell ref="E3:G3"/>
  </mergeCells>
  <hyperlinks>
    <hyperlink ref="G1" location="sommaire!A1" display="Retour au sommaire "/>
  </hyperlink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3"/>
  <sheetViews>
    <sheetView zoomScalePageLayoutView="0" workbookViewId="0" topLeftCell="A1">
      <selection activeCell="A39" sqref="A39"/>
    </sheetView>
  </sheetViews>
  <sheetFormatPr defaultColWidth="11.421875" defaultRowHeight="12.75"/>
  <cols>
    <col min="1" max="1" width="16.7109375" style="12" customWidth="1"/>
    <col min="2" max="2" width="10.28125" style="12" customWidth="1"/>
    <col min="3" max="4" width="8.8515625" style="12" customWidth="1"/>
    <col min="5" max="5" width="9.8515625" style="12" customWidth="1"/>
    <col min="6" max="7" width="8.8515625" style="12" customWidth="1"/>
    <col min="8" max="8" width="9.140625" style="12" customWidth="1"/>
    <col min="9" max="9" width="10.421875" style="12" customWidth="1"/>
    <col min="10" max="10" width="11.8515625" style="12" customWidth="1"/>
    <col min="11" max="12" width="9.28125" style="12" customWidth="1"/>
    <col min="13" max="16384" width="11.421875" style="12" customWidth="1"/>
  </cols>
  <sheetData>
    <row r="1" spans="1:11" ht="15.75">
      <c r="A1" s="18" t="s">
        <v>114</v>
      </c>
      <c r="K1" s="142" t="s">
        <v>96</v>
      </c>
    </row>
    <row r="2" ht="12.75">
      <c r="A2" s="19" t="s">
        <v>124</v>
      </c>
    </row>
    <row r="3" spans="1:12" ht="17.25" customHeight="1">
      <c r="A3" s="50"/>
      <c r="B3" s="315" t="s">
        <v>56</v>
      </c>
      <c r="C3" s="314"/>
      <c r="D3" s="316"/>
      <c r="E3" s="352" t="s">
        <v>32</v>
      </c>
      <c r="F3" s="353"/>
      <c r="G3" s="353"/>
      <c r="H3" s="353"/>
      <c r="I3" s="354"/>
      <c r="J3" s="355" t="s">
        <v>47</v>
      </c>
      <c r="K3" s="356"/>
      <c r="L3" s="357"/>
    </row>
    <row r="4" spans="1:12" ht="12" customHeight="1">
      <c r="A4" s="13"/>
      <c r="B4" s="327" t="s">
        <v>54</v>
      </c>
      <c r="C4" s="350" t="s">
        <v>27</v>
      </c>
      <c r="D4" s="350" t="s">
        <v>101</v>
      </c>
      <c r="E4" s="327" t="s">
        <v>54</v>
      </c>
      <c r="F4" s="358" t="s">
        <v>27</v>
      </c>
      <c r="G4" s="359"/>
      <c r="H4" s="358" t="s">
        <v>103</v>
      </c>
      <c r="I4" s="360"/>
      <c r="J4" s="350" t="s">
        <v>190</v>
      </c>
      <c r="K4" s="350" t="s">
        <v>27</v>
      </c>
      <c r="L4" s="361" t="s">
        <v>101</v>
      </c>
    </row>
    <row r="5" spans="1:12" ht="12.75" customHeight="1">
      <c r="A5" s="52"/>
      <c r="B5" s="349"/>
      <c r="C5" s="351"/>
      <c r="D5" s="351"/>
      <c r="E5" s="349"/>
      <c r="F5" s="53" t="s">
        <v>48</v>
      </c>
      <c r="G5" s="54" t="s">
        <v>49</v>
      </c>
      <c r="H5" s="53" t="s">
        <v>48</v>
      </c>
      <c r="I5" s="54" t="s">
        <v>49</v>
      </c>
      <c r="J5" s="351"/>
      <c r="K5" s="351"/>
      <c r="L5" s="361"/>
    </row>
    <row r="6" spans="1:12" ht="11.25">
      <c r="A6" s="12" t="s">
        <v>50</v>
      </c>
      <c r="B6" s="55">
        <v>410.574941037152</v>
      </c>
      <c r="C6" s="55">
        <v>345.09326967491177</v>
      </c>
      <c r="D6" s="55">
        <v>65.48167136224023</v>
      </c>
      <c r="E6" s="55">
        <v>1372.4676203355016</v>
      </c>
      <c r="F6" s="55">
        <v>1118.3224189278806</v>
      </c>
      <c r="G6" s="14">
        <f>F6/E6*100</f>
        <v>81.48260857727959</v>
      </c>
      <c r="H6" s="55">
        <v>254.14520140762087</v>
      </c>
      <c r="I6" s="56">
        <f>H6/E6*100</f>
        <v>18.517391422720394</v>
      </c>
      <c r="J6" s="14">
        <f>E6/B6</f>
        <v>3.342794416211851</v>
      </c>
      <c r="K6" s="14">
        <f aca="true" t="shared" si="0" ref="J6:K10">F6/C6</f>
        <v>3.240638161333526</v>
      </c>
      <c r="L6" s="14">
        <f>H6/D6</f>
        <v>3.8811654638701354</v>
      </c>
    </row>
    <row r="7" spans="1:12" ht="11.25">
      <c r="A7" s="12" t="s">
        <v>51</v>
      </c>
      <c r="B7" s="55">
        <v>292.0810081308038</v>
      </c>
      <c r="C7" s="55">
        <v>266.55875906097646</v>
      </c>
      <c r="D7" s="55">
        <v>25.522249069827353</v>
      </c>
      <c r="E7" s="55">
        <v>1277.461868126985</v>
      </c>
      <c r="F7" s="55">
        <v>1136.1866929500407</v>
      </c>
      <c r="G7" s="14">
        <f>F7/E7*100</f>
        <v>88.94094777293962</v>
      </c>
      <c r="H7" s="55">
        <v>141.27517517694434</v>
      </c>
      <c r="I7" s="56">
        <f>H7/E7*100</f>
        <v>11.059052227060368</v>
      </c>
      <c r="J7" s="14">
        <f t="shared" si="0"/>
        <v>4.373656049402891</v>
      </c>
      <c r="K7" s="14">
        <f t="shared" si="0"/>
        <v>4.262424903809419</v>
      </c>
      <c r="L7" s="14">
        <f>H7/D7</f>
        <v>5.535373265515272</v>
      </c>
    </row>
    <row r="8" spans="1:12" ht="11.25">
      <c r="A8" s="12" t="s">
        <v>52</v>
      </c>
      <c r="B8" s="55">
        <v>120.03231606355541</v>
      </c>
      <c r="C8" s="55">
        <v>106.0189353409145</v>
      </c>
      <c r="D8" s="55">
        <v>14.01338072264093</v>
      </c>
      <c r="E8" s="55">
        <v>349.48259185681195</v>
      </c>
      <c r="F8" s="55">
        <v>284.0238090919364</v>
      </c>
      <c r="G8" s="14">
        <f>F8/E8*100</f>
        <v>81.26980161813184</v>
      </c>
      <c r="H8" s="55">
        <v>65.4587827648756</v>
      </c>
      <c r="I8" s="56">
        <f>H8/E8*100</f>
        <v>18.73019838186819</v>
      </c>
      <c r="J8" s="14">
        <f t="shared" si="0"/>
        <v>2.9115708445696065</v>
      </c>
      <c r="K8" s="14">
        <f t="shared" si="0"/>
        <v>2.6789913346953487</v>
      </c>
      <c r="L8" s="14">
        <f>H8/D8</f>
        <v>4.671162802214894</v>
      </c>
    </row>
    <row r="9" spans="1:12" ht="11.25">
      <c r="A9" s="12" t="s">
        <v>53</v>
      </c>
      <c r="B9" s="55">
        <v>384.453469324682</v>
      </c>
      <c r="C9" s="55">
        <v>340.905094789872</v>
      </c>
      <c r="D9" s="55">
        <v>43.54837453480982</v>
      </c>
      <c r="E9" s="55">
        <v>825.2775373142317</v>
      </c>
      <c r="F9" s="55">
        <v>727.1350498365014</v>
      </c>
      <c r="G9" s="14">
        <f>F9/E9*100</f>
        <v>88.10794150569959</v>
      </c>
      <c r="H9" s="55">
        <v>98.14248747773021</v>
      </c>
      <c r="I9" s="56">
        <f>H9/E9*100</f>
        <v>11.892058494300397</v>
      </c>
      <c r="J9" s="14">
        <f t="shared" si="0"/>
        <v>2.1466252828044095</v>
      </c>
      <c r="K9" s="14">
        <f t="shared" si="0"/>
        <v>2.132954481905572</v>
      </c>
      <c r="L9" s="14">
        <f>H9/D9</f>
        <v>2.253642955129848</v>
      </c>
    </row>
    <row r="10" spans="1:12" ht="11.25">
      <c r="A10" s="92" t="s">
        <v>1</v>
      </c>
      <c r="B10" s="247">
        <v>1207.1417345561933</v>
      </c>
      <c r="C10" s="247">
        <v>1058.5760588666749</v>
      </c>
      <c r="D10" s="247">
        <v>148.56567568951834</v>
      </c>
      <c r="E10" s="247">
        <v>3824.689617633531</v>
      </c>
      <c r="F10" s="247">
        <v>3265.667970806359</v>
      </c>
      <c r="G10" s="248">
        <f>F10/E10*100</f>
        <v>85.38386894848064</v>
      </c>
      <c r="H10" s="247">
        <v>559.0216468271711</v>
      </c>
      <c r="I10" s="249">
        <f>H10/E10*100</f>
        <v>14.616131051519348</v>
      </c>
      <c r="J10" s="248">
        <f t="shared" si="0"/>
        <v>3.1683848782178683</v>
      </c>
      <c r="K10" s="248">
        <f t="shared" si="0"/>
        <v>3.0849629967095846</v>
      </c>
      <c r="L10" s="248">
        <f>H10/D10</f>
        <v>3.76279140005023</v>
      </c>
    </row>
    <row r="11" spans="1:11" ht="11.25">
      <c r="A11" s="213" t="s">
        <v>196</v>
      </c>
      <c r="C11" s="57"/>
      <c r="J11" s="58"/>
      <c r="K11" s="58"/>
    </row>
    <row r="12" ht="11.25">
      <c r="A12" s="37"/>
    </row>
    <row r="13" spans="2:11" ht="11.25">
      <c r="B13" s="57"/>
      <c r="J13" s="59"/>
      <c r="K13" s="59"/>
    </row>
  </sheetData>
  <sheetProtection/>
  <mergeCells count="11">
    <mergeCell ref="E3:I3"/>
    <mergeCell ref="J3:L3"/>
    <mergeCell ref="E4:E5"/>
    <mergeCell ref="F4:G4"/>
    <mergeCell ref="H4:I4"/>
    <mergeCell ref="K4:K5"/>
    <mergeCell ref="L4:L5"/>
    <mergeCell ref="B4:B5"/>
    <mergeCell ref="C4:C5"/>
    <mergeCell ref="D4:D5"/>
    <mergeCell ref="J4:J5"/>
  </mergeCells>
  <hyperlinks>
    <hyperlink ref="K1" location="sommaire!A1" display="Retour au sommaire "/>
  </hyperlink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6"/>
  <sheetViews>
    <sheetView zoomScalePageLayoutView="0" workbookViewId="0" topLeftCell="A4">
      <selection activeCell="A39" sqref="A39"/>
    </sheetView>
  </sheetViews>
  <sheetFormatPr defaultColWidth="11.421875" defaultRowHeight="12.75"/>
  <cols>
    <col min="1" max="1" width="27.57421875" style="16" customWidth="1"/>
    <col min="2" max="2" width="11.7109375" style="16" customWidth="1"/>
    <col min="3" max="4" width="8.8515625" style="16" customWidth="1"/>
    <col min="5" max="5" width="10.140625" style="16" customWidth="1"/>
    <col min="6" max="6" width="8.8515625" style="16" customWidth="1"/>
    <col min="7" max="7" width="10.140625" style="16" customWidth="1"/>
    <col min="8" max="8" width="16.7109375" style="16" customWidth="1"/>
    <col min="9" max="16384" width="11.421875" style="16" customWidth="1"/>
  </cols>
  <sheetData>
    <row r="1" spans="1:10" ht="15.75">
      <c r="A1" s="18" t="s">
        <v>114</v>
      </c>
      <c r="B1" s="19"/>
      <c r="J1" s="142" t="s">
        <v>96</v>
      </c>
    </row>
    <row r="2" spans="1:2" ht="12.75">
      <c r="A2" s="19" t="s">
        <v>133</v>
      </c>
      <c r="B2" s="17"/>
    </row>
    <row r="3" spans="1:8" ht="12.75">
      <c r="A3" s="368"/>
      <c r="B3" s="366"/>
      <c r="C3" s="342" t="s">
        <v>29</v>
      </c>
      <c r="D3" s="370"/>
      <c r="E3" s="342" t="s">
        <v>45</v>
      </c>
      <c r="F3" s="344"/>
      <c r="G3" s="345" t="s">
        <v>26</v>
      </c>
      <c r="H3" s="345" t="s">
        <v>105</v>
      </c>
    </row>
    <row r="4" spans="1:8" s="36" customFormat="1" ht="64.5" customHeight="1">
      <c r="A4" s="369"/>
      <c r="B4" s="367"/>
      <c r="C4" s="34" t="s">
        <v>30</v>
      </c>
      <c r="D4" s="34" t="s">
        <v>55</v>
      </c>
      <c r="E4" s="34" t="s">
        <v>30</v>
      </c>
      <c r="F4" s="34" t="s">
        <v>55</v>
      </c>
      <c r="G4" s="365"/>
      <c r="H4" s="365"/>
    </row>
    <row r="5" spans="1:8" ht="11.25">
      <c r="A5" s="20" t="s">
        <v>195</v>
      </c>
      <c r="B5" s="68" t="s">
        <v>1</v>
      </c>
      <c r="C5" s="226">
        <v>78.81344791920226</v>
      </c>
      <c r="D5" s="26">
        <f>C5/$C$29*100</f>
        <v>6.528930751298902</v>
      </c>
      <c r="E5" s="226">
        <v>208.5618696529626</v>
      </c>
      <c r="F5" s="26">
        <f>E5/$E$29*100</f>
        <v>5.453040390294655</v>
      </c>
      <c r="G5" s="319">
        <f>E5/C5</f>
        <v>2.6462726242706123</v>
      </c>
      <c r="H5" s="21"/>
    </row>
    <row r="6" spans="1:8" ht="11.25">
      <c r="A6" s="20"/>
      <c r="B6" s="64" t="s">
        <v>27</v>
      </c>
      <c r="C6" s="75">
        <v>70.36667269465083</v>
      </c>
      <c r="D6" s="31">
        <f>C6/$C$29*100</f>
        <v>5.82919724174073</v>
      </c>
      <c r="E6" s="75">
        <v>188.87232734645636</v>
      </c>
      <c r="F6" s="31">
        <f>E6/$E$29*100</f>
        <v>4.9382393404074</v>
      </c>
      <c r="G6" s="166">
        <f>E6/C6</f>
        <v>2.6841162174322073</v>
      </c>
      <c r="H6" s="166">
        <f>E6/$E$30*100</f>
        <v>5.783574112092601</v>
      </c>
    </row>
    <row r="7" spans="1:8" ht="11.25">
      <c r="A7" s="20"/>
      <c r="B7" s="64" t="s">
        <v>101</v>
      </c>
      <c r="C7" s="75">
        <v>8.446775224551416</v>
      </c>
      <c r="D7" s="31">
        <f>C7/$C$29*100</f>
        <v>0.6997335095581697</v>
      </c>
      <c r="E7" s="75">
        <v>19.689542306506297</v>
      </c>
      <c r="F7" s="31">
        <f>E7/$E$29*100</f>
        <v>0.5148010498872562</v>
      </c>
      <c r="G7" s="166">
        <f>E7/C7</f>
        <v>2.331012934886278</v>
      </c>
      <c r="H7" s="166">
        <f>E7/$E$31*100</f>
        <v>3.522143090210884</v>
      </c>
    </row>
    <row r="8" spans="1:8" ht="11.25">
      <c r="A8" s="20"/>
      <c r="B8" s="64"/>
      <c r="C8" s="62"/>
      <c r="D8" s="31"/>
      <c r="E8" s="75"/>
      <c r="F8" s="31"/>
      <c r="G8" s="166"/>
      <c r="H8" s="166"/>
    </row>
    <row r="9" spans="1:8" ht="11.25">
      <c r="A9" s="20" t="s">
        <v>28</v>
      </c>
      <c r="B9" s="68" t="s">
        <v>1</v>
      </c>
      <c r="C9" s="226">
        <v>432.63828738368494</v>
      </c>
      <c r="D9" s="26">
        <f>C9/$C$29*100</f>
        <v>35.83989145588979</v>
      </c>
      <c r="E9" s="226">
        <v>1449.8518627729607</v>
      </c>
      <c r="F9" s="26">
        <f>E9/$E$29*100</f>
        <v>37.907699910824</v>
      </c>
      <c r="G9" s="319">
        <f>E9/C9</f>
        <v>3.351187134963764</v>
      </c>
      <c r="H9" s="166"/>
    </row>
    <row r="10" spans="1:8" ht="11.25">
      <c r="A10" s="20"/>
      <c r="B10" s="64" t="s">
        <v>27</v>
      </c>
      <c r="C10" s="75">
        <v>399.8160454796791</v>
      </c>
      <c r="D10" s="31">
        <f>C10/$C$29*100</f>
        <v>33.12088663943607</v>
      </c>
      <c r="E10" s="75">
        <v>1317.4432606564494</v>
      </c>
      <c r="F10" s="31">
        <f>E10/$E$29*100</f>
        <v>34.44575618848773</v>
      </c>
      <c r="G10" s="166">
        <f>E10/C10</f>
        <v>3.2951235338137757</v>
      </c>
      <c r="H10" s="166">
        <f>E10/$E$30*100</f>
        <v>40.34222929072443</v>
      </c>
    </row>
    <row r="11" spans="1:8" ht="11.25">
      <c r="A11" s="20"/>
      <c r="B11" s="64" t="s">
        <v>101</v>
      </c>
      <c r="C11" s="75">
        <v>32.82224190400574</v>
      </c>
      <c r="D11" s="31">
        <f>C11/$C$29*100</f>
        <v>2.719004816453709</v>
      </c>
      <c r="E11" s="75">
        <v>132.40860211651096</v>
      </c>
      <c r="F11" s="31">
        <f>E11/$E$29*100</f>
        <v>3.4619437223362666</v>
      </c>
      <c r="G11" s="166">
        <f>E11/C11</f>
        <v>4.034112066560309</v>
      </c>
      <c r="H11" s="166">
        <f>E11/$E$31*100</f>
        <v>23.685773684797365</v>
      </c>
    </row>
    <row r="12" spans="1:8" ht="11.25">
      <c r="A12" s="20"/>
      <c r="B12" s="64"/>
      <c r="C12" s="75"/>
      <c r="D12" s="31"/>
      <c r="E12" s="75"/>
      <c r="F12" s="31"/>
      <c r="G12" s="166"/>
      <c r="H12" s="166"/>
    </row>
    <row r="13" spans="1:8" ht="11.25">
      <c r="A13" s="20" t="s">
        <v>126</v>
      </c>
      <c r="B13" s="68" t="s">
        <v>1</v>
      </c>
      <c r="C13" s="226">
        <v>112.17396197977862</v>
      </c>
      <c r="D13" s="26">
        <f>C13/$C$29*100</f>
        <v>9.292526202071828</v>
      </c>
      <c r="E13" s="226">
        <v>296.1362308449258</v>
      </c>
      <c r="F13" s="26">
        <f>E13/$E$29*100</f>
        <v>7.74275197337858</v>
      </c>
      <c r="G13" s="319">
        <f>E13/C13</f>
        <v>2.6399729992447774</v>
      </c>
      <c r="H13" s="166"/>
    </row>
    <row r="14" spans="1:8" ht="11.25">
      <c r="A14" s="20"/>
      <c r="B14" s="64" t="s">
        <v>27</v>
      </c>
      <c r="C14" s="75">
        <v>99.65908111657001</v>
      </c>
      <c r="D14" s="31">
        <f>C14/$C$29*100</f>
        <v>8.255789545144816</v>
      </c>
      <c r="E14" s="75">
        <v>247.10756608842846</v>
      </c>
      <c r="F14" s="31">
        <f>E14/$E$29*100</f>
        <v>6.460852795718429</v>
      </c>
      <c r="G14" s="166">
        <f>E14/C14</f>
        <v>2.479528842929926</v>
      </c>
      <c r="H14" s="166">
        <f>E14/$E$30*100</f>
        <v>7.5668306850990925</v>
      </c>
    </row>
    <row r="15" spans="1:8" ht="11.25">
      <c r="A15" s="20"/>
      <c r="B15" s="64" t="s">
        <v>101</v>
      </c>
      <c r="C15" s="75">
        <v>12.514880863208605</v>
      </c>
      <c r="D15" s="31">
        <f>C15/$C$29*100</f>
        <v>1.0367366569270104</v>
      </c>
      <c r="E15" s="75">
        <v>49.02866475649729</v>
      </c>
      <c r="F15" s="31">
        <f>E15/$E$29*100</f>
        <v>1.2818991776601483</v>
      </c>
      <c r="G15" s="166">
        <f>E15/C15</f>
        <v>3.917629363986384</v>
      </c>
      <c r="H15" s="166">
        <f>E15/$E$31*100</f>
        <v>8.770441186807055</v>
      </c>
    </row>
    <row r="16" spans="1:8" ht="11.25">
      <c r="A16" s="20"/>
      <c r="B16" s="64"/>
      <c r="C16" s="75"/>
      <c r="D16" s="31"/>
      <c r="E16" s="75"/>
      <c r="F16" s="31"/>
      <c r="G16" s="166"/>
      <c r="H16" s="166"/>
    </row>
    <row r="17" spans="1:8" s="15" customFormat="1" ht="11.25">
      <c r="A17" s="20" t="s">
        <v>127</v>
      </c>
      <c r="B17" s="68" t="s">
        <v>1</v>
      </c>
      <c r="C17" s="226">
        <v>59.46189376861675</v>
      </c>
      <c r="D17" s="26">
        <f>C17/$C$29*100</f>
        <v>4.925841934416919</v>
      </c>
      <c r="E17" s="226">
        <v>122.93782003812854</v>
      </c>
      <c r="F17" s="26">
        <f>E17/$E$29*100</f>
        <v>3.214321483012116</v>
      </c>
      <c r="G17" s="319">
        <f>E17/C17</f>
        <v>2.0675059646858003</v>
      </c>
      <c r="H17" s="166"/>
    </row>
    <row r="18" spans="1:8" ht="11.25">
      <c r="A18" s="20"/>
      <c r="B18" s="64" t="s">
        <v>27</v>
      </c>
      <c r="C18" s="75">
        <v>49.677950431926774</v>
      </c>
      <c r="D18" s="31">
        <f>C18/$C$29*100</f>
        <v>4.115336998947428</v>
      </c>
      <c r="E18" s="75">
        <v>99.99716335768291</v>
      </c>
      <c r="F18" s="31">
        <f>E18/$E$29*100</f>
        <v>2.614517081246312</v>
      </c>
      <c r="G18" s="166">
        <f>E18/C18</f>
        <v>2.0129083927226037</v>
      </c>
      <c r="H18" s="166">
        <f>E18/$E$30*100</f>
        <v>3.0620738008766883</v>
      </c>
    </row>
    <row r="19" spans="1:8" ht="11.25">
      <c r="A19" s="20"/>
      <c r="B19" s="64" t="s">
        <v>101</v>
      </c>
      <c r="C19" s="75">
        <v>9.783943336689969</v>
      </c>
      <c r="D19" s="31">
        <f>C19/$C$29*100</f>
        <v>0.810504935469491</v>
      </c>
      <c r="E19" s="75">
        <v>22.940656680445635</v>
      </c>
      <c r="F19" s="31">
        <f>E19/$E$29*100</f>
        <v>0.5998044017658045</v>
      </c>
      <c r="G19" s="166">
        <f>E19/C19</f>
        <v>2.344725014342402</v>
      </c>
      <c r="H19" s="166">
        <f>E19/$E$31*100</f>
        <v>4.103715269462193</v>
      </c>
    </row>
    <row r="20" spans="1:8" ht="11.25">
      <c r="A20" s="20"/>
      <c r="B20" s="64"/>
      <c r="C20" s="75">
        <v>0</v>
      </c>
      <c r="D20" s="31"/>
      <c r="E20" s="75">
        <v>0</v>
      </c>
      <c r="F20" s="31"/>
      <c r="G20" s="166"/>
      <c r="H20" s="166"/>
    </row>
    <row r="21" spans="1:8" s="15" customFormat="1" ht="11.25">
      <c r="A21" s="20" t="s">
        <v>135</v>
      </c>
      <c r="B21" s="68" t="s">
        <v>1</v>
      </c>
      <c r="C21" s="226">
        <v>683.0875910512826</v>
      </c>
      <c r="D21" s="26">
        <f>C21/$C$29*100</f>
        <v>56.58719034367744</v>
      </c>
      <c r="E21" s="226">
        <v>2077.4877833089777</v>
      </c>
      <c r="F21" s="26">
        <f>E21/$E$29*100</f>
        <v>54.317813757509356</v>
      </c>
      <c r="G21" s="319">
        <f>E21/C21</f>
        <v>3.0413197524371522</v>
      </c>
      <c r="H21" s="166"/>
    </row>
    <row r="22" spans="1:8" ht="11.25">
      <c r="A22" s="20"/>
      <c r="B22" s="64" t="s">
        <v>27</v>
      </c>
      <c r="C22" s="75">
        <v>619.5197497228266</v>
      </c>
      <c r="D22" s="31">
        <f>C22/$C$29*100</f>
        <v>51.32121042526904</v>
      </c>
      <c r="E22" s="75">
        <v>1853.4203174490171</v>
      </c>
      <c r="F22" s="31">
        <f>E22/$E$29*100</f>
        <v>48.45936540585987</v>
      </c>
      <c r="G22" s="166">
        <f>E22/C22</f>
        <v>2.99170497514928</v>
      </c>
      <c r="H22" s="166">
        <f>E22/$E$30*100</f>
        <v>56.75470788879282</v>
      </c>
    </row>
    <row r="23" spans="1:8" ht="11.25">
      <c r="A23" s="20"/>
      <c r="B23" s="64" t="s">
        <v>101</v>
      </c>
      <c r="C23" s="75">
        <v>63.567841328455735</v>
      </c>
      <c r="D23" s="31">
        <f>C23/$C$29*100</f>
        <v>5.26597991840838</v>
      </c>
      <c r="E23" s="75">
        <v>224.0674658599602</v>
      </c>
      <c r="F23" s="31">
        <f>E23/$E$29*100</f>
        <v>5.858448351649477</v>
      </c>
      <c r="G23" s="166">
        <f>E23/C23</f>
        <v>3.5248556687995922</v>
      </c>
      <c r="H23" s="166">
        <f>E23/$E$31*100</f>
        <v>40.0820732312775</v>
      </c>
    </row>
    <row r="24" spans="1:8" ht="11.25">
      <c r="A24" s="20"/>
      <c r="B24" s="64"/>
      <c r="C24" s="75"/>
      <c r="D24" s="31"/>
      <c r="E24" s="75"/>
      <c r="F24" s="31"/>
      <c r="G24" s="166"/>
      <c r="H24" s="166"/>
    </row>
    <row r="25" spans="1:8" s="15" customFormat="1" ht="11.25">
      <c r="A25" s="20" t="s">
        <v>198</v>
      </c>
      <c r="B25" s="68" t="s">
        <v>1</v>
      </c>
      <c r="C25" s="226">
        <v>524.0541435049107</v>
      </c>
      <c r="D25" s="26">
        <f>C25/$C$29*100</f>
        <v>43.41280965632256</v>
      </c>
      <c r="E25" s="226">
        <v>1747.2018343245527</v>
      </c>
      <c r="F25" s="26">
        <f>E25/$E$29*100</f>
        <v>45.682186242490644</v>
      </c>
      <c r="G25" s="319">
        <f>E25/C25</f>
        <v>3.334010151392268</v>
      </c>
      <c r="H25" s="166"/>
    </row>
    <row r="26" spans="1:8" ht="11.25">
      <c r="A26" s="20"/>
      <c r="B26" s="64" t="s">
        <v>27</v>
      </c>
      <c r="C26" s="75">
        <v>439.056309143848</v>
      </c>
      <c r="D26" s="31">
        <f>C26/$C$29*100</f>
        <v>36.37156239198933</v>
      </c>
      <c r="E26" s="75">
        <v>1412.247653357342</v>
      </c>
      <c r="F26" s="31">
        <f>E26/$E$29*100</f>
        <v>36.924503542620776</v>
      </c>
      <c r="G26" s="166">
        <f>E26/C26</f>
        <v>3.216552464787944</v>
      </c>
      <c r="H26" s="166">
        <f>E26/$E$30*100</f>
        <v>43.24529211120717</v>
      </c>
    </row>
    <row r="27" spans="1:8" ht="11.25">
      <c r="A27" s="37"/>
      <c r="B27" s="64" t="s">
        <v>101</v>
      </c>
      <c r="C27" s="75">
        <v>84.99783436106257</v>
      </c>
      <c r="D27" s="31">
        <f>C27/$C$29*100</f>
        <v>7.041247264333222</v>
      </c>
      <c r="E27" s="75">
        <v>334.95418096721085</v>
      </c>
      <c r="F27" s="31">
        <f>E27/$E$29*100</f>
        <v>8.757682699869871</v>
      </c>
      <c r="G27" s="166">
        <f>E27/C27</f>
        <v>3.940737825676333</v>
      </c>
      <c r="H27" s="166">
        <f>E27/$E$31*100</f>
        <v>59.91792676872249</v>
      </c>
    </row>
    <row r="28" spans="1:8" ht="11.25">
      <c r="A28" s="38"/>
      <c r="B28" s="66"/>
      <c r="C28" s="75"/>
      <c r="D28" s="39"/>
      <c r="E28" s="302"/>
      <c r="F28" s="39"/>
      <c r="G28" s="23"/>
      <c r="H28" s="23"/>
    </row>
    <row r="29" spans="1:8" s="15" customFormat="1" ht="11.25">
      <c r="A29" s="228" t="s">
        <v>129</v>
      </c>
      <c r="B29" s="245" t="s">
        <v>1</v>
      </c>
      <c r="C29" s="73">
        <v>1207.1417345561933</v>
      </c>
      <c r="D29" s="230">
        <f>C29/$C$29*100</f>
        <v>100</v>
      </c>
      <c r="E29" s="73">
        <v>3824.6896176335304</v>
      </c>
      <c r="F29" s="230">
        <f>E29/$E$29*100</f>
        <v>100</v>
      </c>
      <c r="G29" s="320">
        <f>E29/C29</f>
        <v>3.168384878217868</v>
      </c>
      <c r="H29" s="317"/>
    </row>
    <row r="30" spans="1:8" ht="11.25">
      <c r="A30" s="233"/>
      <c r="B30" s="246" t="s">
        <v>27</v>
      </c>
      <c r="C30" s="300">
        <v>1058.5760588666747</v>
      </c>
      <c r="D30" s="236">
        <f>C30/$C$29*100</f>
        <v>87.69277281725837</v>
      </c>
      <c r="E30" s="300">
        <v>3265.6679708063593</v>
      </c>
      <c r="F30" s="236">
        <f>E30/$E$29*100</f>
        <v>85.38386894848065</v>
      </c>
      <c r="G30" s="317">
        <f>E30/C30</f>
        <v>3.0849629967095855</v>
      </c>
      <c r="H30" s="317">
        <f>E30/$E$30*100</f>
        <v>100</v>
      </c>
    </row>
    <row r="31" spans="1:8" ht="11.25">
      <c r="A31" s="239"/>
      <c r="B31" s="240" t="s">
        <v>101</v>
      </c>
      <c r="C31" s="301">
        <v>148.56567568951832</v>
      </c>
      <c r="D31" s="242">
        <f>C31/$C$29*100</f>
        <v>12.307227182741604</v>
      </c>
      <c r="E31" s="301">
        <v>559.0216468271711</v>
      </c>
      <c r="F31" s="242">
        <f>E31/$E$29*100</f>
        <v>14.616131051519352</v>
      </c>
      <c r="G31" s="318">
        <f>E31/C31</f>
        <v>3.7627914000502307</v>
      </c>
      <c r="H31" s="318">
        <f>E31/$E$31*100</f>
        <v>100</v>
      </c>
    </row>
    <row r="33" spans="1:8" ht="39" customHeight="1">
      <c r="A33" s="363" t="s">
        <v>142</v>
      </c>
      <c r="B33" s="364"/>
      <c r="C33" s="364"/>
      <c r="D33" s="364"/>
      <c r="E33" s="364"/>
      <c r="F33" s="364"/>
      <c r="G33" s="364"/>
      <c r="H33" s="364"/>
    </row>
    <row r="34" spans="1:8" ht="24.75" customHeight="1">
      <c r="A34" s="362" t="s">
        <v>131</v>
      </c>
      <c r="B34" s="362"/>
      <c r="C34" s="362"/>
      <c r="D34" s="362"/>
      <c r="E34" s="362"/>
      <c r="F34" s="362"/>
      <c r="G34" s="362"/>
      <c r="H34" s="362"/>
    </row>
    <row r="36" ht="11.25">
      <c r="A36" s="213" t="s">
        <v>196</v>
      </c>
    </row>
  </sheetData>
  <sheetProtection/>
  <mergeCells count="8">
    <mergeCell ref="A34:H34"/>
    <mergeCell ref="A33:H33"/>
    <mergeCell ref="H3:H4"/>
    <mergeCell ref="B3:B4"/>
    <mergeCell ref="A3:A4"/>
    <mergeCell ref="C3:D3"/>
    <mergeCell ref="E3:F3"/>
    <mergeCell ref="G3:G4"/>
  </mergeCells>
  <hyperlinks>
    <hyperlink ref="J1" location="sommaire!A1" display="Retour au sommaire "/>
  </hyperlinks>
  <printOptions/>
  <pageMargins left="0.75" right="0.75" top="0.37" bottom="0.35" header="0.23" footer="0.3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A39" sqref="A39"/>
    </sheetView>
  </sheetViews>
  <sheetFormatPr defaultColWidth="11.421875" defaultRowHeight="12.75"/>
  <cols>
    <col min="1" max="1" width="40.7109375" style="12" customWidth="1"/>
    <col min="2" max="2" width="8.57421875" style="12" customWidth="1"/>
    <col min="3" max="3" width="7.28125" style="12" customWidth="1"/>
    <col min="4" max="4" width="8.8515625" style="12" customWidth="1"/>
    <col min="5" max="5" width="8.421875" style="12" customWidth="1"/>
    <col min="6" max="6" width="9.7109375" style="69" customWidth="1"/>
    <col min="7" max="16384" width="11.421875" style="12" customWidth="1"/>
  </cols>
  <sheetData>
    <row r="1" spans="1:9" ht="15.75">
      <c r="A1" s="18" t="s">
        <v>114</v>
      </c>
      <c r="I1" s="142" t="s">
        <v>96</v>
      </c>
    </row>
    <row r="2" ht="12.75">
      <c r="A2" s="19" t="s">
        <v>123</v>
      </c>
    </row>
    <row r="3" spans="2:6" ht="11.25">
      <c r="B3" s="51" t="s">
        <v>56</v>
      </c>
      <c r="C3" s="70"/>
      <c r="D3" s="71" t="s">
        <v>32</v>
      </c>
      <c r="E3" s="70"/>
      <c r="F3" s="327" t="s">
        <v>47</v>
      </c>
    </row>
    <row r="4" spans="2:6" s="95" customFormat="1" ht="33.75">
      <c r="B4" s="96" t="s">
        <v>30</v>
      </c>
      <c r="C4" s="96" t="s">
        <v>61</v>
      </c>
      <c r="D4" s="96" t="s">
        <v>30</v>
      </c>
      <c r="E4" s="96" t="s">
        <v>61</v>
      </c>
      <c r="F4" s="371"/>
    </row>
    <row r="5" spans="1:8" s="11" customFormat="1" ht="12.75" customHeight="1">
      <c r="A5" s="303" t="s">
        <v>2</v>
      </c>
      <c r="B5" s="97">
        <v>1058.576058866675</v>
      </c>
      <c r="C5" s="93">
        <v>87.6927728172584</v>
      </c>
      <c r="D5" s="97">
        <v>3265.6679708063602</v>
      </c>
      <c r="E5" s="93">
        <f aca="true" t="shared" si="0" ref="E5:E29">D5/D$29*100</f>
        <v>85.38386894848068</v>
      </c>
      <c r="F5" s="94">
        <f>D5/B5</f>
        <v>3.084962996709585</v>
      </c>
      <c r="G5" s="225"/>
      <c r="H5" s="225"/>
    </row>
    <row r="6" spans="1:6" s="11" customFormat="1" ht="12.75" customHeight="1">
      <c r="A6" s="74" t="s">
        <v>110</v>
      </c>
      <c r="B6" s="60">
        <v>720.5166856129753</v>
      </c>
      <c r="C6" s="75">
        <f aca="true" t="shared" si="1" ref="C6:C29">B6/B$29*100</f>
        <v>59.6878282795743</v>
      </c>
      <c r="D6" s="60">
        <v>2528.9829287836287</v>
      </c>
      <c r="E6" s="76">
        <f t="shared" si="0"/>
        <v>66.12256631554848</v>
      </c>
      <c r="F6" s="77">
        <f aca="true" t="shared" si="2" ref="F6:F29">D6/B6</f>
        <v>3.5099574781285066</v>
      </c>
    </row>
    <row r="7" spans="1:6" ht="11.25">
      <c r="A7" s="78" t="s">
        <v>50</v>
      </c>
      <c r="B7" s="60">
        <v>94.04147910518674</v>
      </c>
      <c r="C7" s="79">
        <f t="shared" si="1"/>
        <v>7.790425632145108</v>
      </c>
      <c r="D7" s="60">
        <v>211.89977457985316</v>
      </c>
      <c r="E7" s="80">
        <f t="shared" si="0"/>
        <v>5.540312960374625</v>
      </c>
      <c r="F7" s="81">
        <f t="shared" si="2"/>
        <v>2.253258632213135</v>
      </c>
    </row>
    <row r="8" spans="1:6" ht="11.25">
      <c r="A8" s="78" t="s">
        <v>51</v>
      </c>
      <c r="B8" s="60">
        <v>107.52464972050025</v>
      </c>
      <c r="C8" s="79">
        <f t="shared" si="1"/>
        <v>8.907375715912249</v>
      </c>
      <c r="D8" s="60">
        <v>260.3235465013674</v>
      </c>
      <c r="E8" s="80">
        <f t="shared" si="0"/>
        <v>6.806396662912445</v>
      </c>
      <c r="F8" s="81">
        <f t="shared" si="2"/>
        <v>2.421059237840373</v>
      </c>
    </row>
    <row r="9" spans="1:6" ht="11.25">
      <c r="A9" s="78" t="s">
        <v>52</v>
      </c>
      <c r="B9" s="60">
        <v>28.290972860475495</v>
      </c>
      <c r="C9" s="79">
        <f t="shared" si="1"/>
        <v>2.3436330673196957</v>
      </c>
      <c r="D9" s="60">
        <v>69.59808995276234</v>
      </c>
      <c r="E9" s="80">
        <f t="shared" si="0"/>
        <v>1.8197055685743493</v>
      </c>
      <c r="F9" s="81">
        <f t="shared" si="2"/>
        <v>2.4600811819375723</v>
      </c>
    </row>
    <row r="10" spans="1:6" ht="11.25">
      <c r="A10" s="78" t="s">
        <v>53</v>
      </c>
      <c r="B10" s="60">
        <v>106.25318432857074</v>
      </c>
      <c r="C10" s="79">
        <f t="shared" si="1"/>
        <v>8.802047123955566</v>
      </c>
      <c r="D10" s="60">
        <v>190.37876133726212</v>
      </c>
      <c r="E10" s="80">
        <f t="shared" si="0"/>
        <v>4.977626431685616</v>
      </c>
      <c r="F10" s="81">
        <f t="shared" si="2"/>
        <v>1.7917464077927931</v>
      </c>
    </row>
    <row r="11" spans="1:6" ht="11.25">
      <c r="A11" s="82" t="s">
        <v>191</v>
      </c>
      <c r="B11" s="61">
        <v>1.9490872389664378</v>
      </c>
      <c r="C11" s="83">
        <f t="shared" si="1"/>
        <v>0.16146299835147537</v>
      </c>
      <c r="D11" s="61">
        <v>4.484869651486952</v>
      </c>
      <c r="E11" s="84">
        <f t="shared" si="0"/>
        <v>0.11726100938517198</v>
      </c>
      <c r="F11" s="85">
        <f t="shared" si="2"/>
        <v>2.301010217410889</v>
      </c>
    </row>
    <row r="12" spans="1:6" s="11" customFormat="1" ht="11.25">
      <c r="A12" s="303" t="s">
        <v>43</v>
      </c>
      <c r="B12" s="293">
        <v>148.56567568951832</v>
      </c>
      <c r="C12" s="93">
        <f>B12/B$29*100</f>
        <v>12.307227182741604</v>
      </c>
      <c r="D12" s="97">
        <v>559.0216468271711</v>
      </c>
      <c r="E12" s="93">
        <f>D12/D$29*100</f>
        <v>14.616131051519352</v>
      </c>
      <c r="F12" s="94">
        <f>D12/B12</f>
        <v>3.7627914000502307</v>
      </c>
    </row>
    <row r="13" spans="1:11" s="11" customFormat="1" ht="11.25">
      <c r="A13" s="86" t="s">
        <v>57</v>
      </c>
      <c r="B13" s="62">
        <v>69.0909832749816</v>
      </c>
      <c r="C13" s="226">
        <f t="shared" si="1"/>
        <v>5.72351873000091</v>
      </c>
      <c r="D13" s="62">
        <v>298.1557289804334</v>
      </c>
      <c r="E13" s="87">
        <f t="shared" si="0"/>
        <v>7.795553594880015</v>
      </c>
      <c r="F13" s="88">
        <f t="shared" si="2"/>
        <v>4.31540723329665</v>
      </c>
      <c r="J13" s="294"/>
      <c r="K13" s="294"/>
    </row>
    <row r="14" spans="1:11" ht="11.25">
      <c r="A14" s="89" t="s">
        <v>35</v>
      </c>
      <c r="B14" s="65">
        <v>17.947414173800286</v>
      </c>
      <c r="C14" s="75">
        <f t="shared" si="1"/>
        <v>1.486769420692647</v>
      </c>
      <c r="D14" s="65">
        <v>58.34032206306308</v>
      </c>
      <c r="E14" s="80">
        <f t="shared" si="0"/>
        <v>1.5253609546272222</v>
      </c>
      <c r="F14" s="81">
        <f t="shared" si="2"/>
        <v>3.2506254939070014</v>
      </c>
      <c r="J14" s="294"/>
      <c r="K14" s="294"/>
    </row>
    <row r="15" spans="1:11" ht="11.25">
      <c r="A15" s="89" t="s">
        <v>36</v>
      </c>
      <c r="B15" s="65">
        <v>6.098588662532078</v>
      </c>
      <c r="C15" s="75">
        <f t="shared" si="1"/>
        <v>0.5052089980779456</v>
      </c>
      <c r="D15" s="65">
        <v>23.326205173997117</v>
      </c>
      <c r="E15" s="80">
        <f t="shared" si="0"/>
        <v>0.6098849189344117</v>
      </c>
      <c r="F15" s="81">
        <f t="shared" si="2"/>
        <v>3.8248530053037366</v>
      </c>
      <c r="J15" s="294"/>
      <c r="K15" s="294"/>
    </row>
    <row r="16" spans="1:11" ht="11.25">
      <c r="A16" s="89" t="s">
        <v>37</v>
      </c>
      <c r="B16" s="65">
        <v>2.344777534601573</v>
      </c>
      <c r="C16" s="75">
        <f t="shared" si="1"/>
        <v>0.19424210657944257</v>
      </c>
      <c r="D16" s="65">
        <v>6.211550081656041</v>
      </c>
      <c r="E16" s="80">
        <f t="shared" si="0"/>
        <v>0.16240664479067832</v>
      </c>
      <c r="F16" s="81">
        <f t="shared" si="2"/>
        <v>2.649099963639627</v>
      </c>
      <c r="J16" s="294"/>
      <c r="K16" s="294"/>
    </row>
    <row r="17" spans="1:11" ht="11.25">
      <c r="A17" s="89" t="s">
        <v>38</v>
      </c>
      <c r="B17" s="65">
        <v>7.978637965118676</v>
      </c>
      <c r="C17" s="75">
        <f t="shared" si="1"/>
        <v>0.6609528721208556</v>
      </c>
      <c r="D17" s="65">
        <v>37.141835473319674</v>
      </c>
      <c r="E17" s="80">
        <f t="shared" si="0"/>
        <v>0.9711071795755449</v>
      </c>
      <c r="F17" s="81">
        <f t="shared" si="2"/>
        <v>4.655159895172311</v>
      </c>
      <c r="J17" s="294"/>
      <c r="K17" s="294"/>
    </row>
    <row r="18" spans="1:11" ht="11.25">
      <c r="A18" s="89" t="s">
        <v>39</v>
      </c>
      <c r="B18" s="65">
        <v>3.797988413832337</v>
      </c>
      <c r="C18" s="75">
        <f t="shared" si="1"/>
        <v>0.31462655172208676</v>
      </c>
      <c r="D18" s="65">
        <v>13.904720158639645</v>
      </c>
      <c r="E18" s="80">
        <f t="shared" si="0"/>
        <v>0.36355159630555806</v>
      </c>
      <c r="F18" s="81">
        <f t="shared" si="2"/>
        <v>3.6610749279798807</v>
      </c>
      <c r="J18" s="294"/>
      <c r="K18" s="294"/>
    </row>
    <row r="19" spans="1:11" ht="11.25">
      <c r="A19" s="89" t="s">
        <v>40</v>
      </c>
      <c r="B19" s="65">
        <v>8.449452087618484</v>
      </c>
      <c r="C19" s="75">
        <f t="shared" si="1"/>
        <v>0.6999552617344418</v>
      </c>
      <c r="D19" s="65">
        <v>28.709883140914975</v>
      </c>
      <c r="E19" s="80">
        <f t="shared" si="0"/>
        <v>0.7506460918697708</v>
      </c>
      <c r="F19" s="81">
        <f t="shared" si="2"/>
        <v>3.3978396283216257</v>
      </c>
      <c r="J19" s="294"/>
      <c r="K19" s="294"/>
    </row>
    <row r="20" spans="1:11" ht="11.25">
      <c r="A20" s="89" t="s">
        <v>104</v>
      </c>
      <c r="B20" s="65">
        <v>11.93691397703615</v>
      </c>
      <c r="C20" s="75">
        <f t="shared" si="1"/>
        <v>0.9888576987543859</v>
      </c>
      <c r="D20" s="65">
        <v>69.88356154863496</v>
      </c>
      <c r="E20" s="80">
        <f t="shared" si="0"/>
        <v>1.8271694839351271</v>
      </c>
      <c r="F20" s="81">
        <f t="shared" si="2"/>
        <v>5.85440773746671</v>
      </c>
      <c r="J20" s="294"/>
      <c r="K20" s="294"/>
    </row>
    <row r="21" spans="1:11" ht="11.25">
      <c r="A21" s="89" t="s">
        <v>44</v>
      </c>
      <c r="B21" s="65">
        <v>10.537210460442013</v>
      </c>
      <c r="C21" s="75">
        <f t="shared" si="1"/>
        <v>0.872905820319105</v>
      </c>
      <c r="D21" s="65">
        <v>60.63765134020795</v>
      </c>
      <c r="E21" s="80">
        <f t="shared" si="0"/>
        <v>1.5854267248417035</v>
      </c>
      <c r="F21" s="81">
        <f t="shared" si="2"/>
        <v>5.754620880720677</v>
      </c>
      <c r="J21" s="294"/>
      <c r="K21" s="294"/>
    </row>
    <row r="22" spans="1:11" s="11" customFormat="1" ht="11.25">
      <c r="A22" s="86" t="s">
        <v>121</v>
      </c>
      <c r="B22" s="62">
        <v>56.65595597291153</v>
      </c>
      <c r="C22" s="226">
        <f t="shared" si="1"/>
        <v>4.6933971671305965</v>
      </c>
      <c r="D22" s="62">
        <v>199.82656643195963</v>
      </c>
      <c r="E22" s="87">
        <f t="shared" si="0"/>
        <v>5.224647916805321</v>
      </c>
      <c r="F22" s="88">
        <f t="shared" si="2"/>
        <v>3.5270178218773887</v>
      </c>
      <c r="J22" s="294"/>
      <c r="K22" s="294"/>
    </row>
    <row r="23" spans="1:11" ht="11.25">
      <c r="A23" s="89" t="s">
        <v>58</v>
      </c>
      <c r="B23" s="65">
        <v>4.39536906676398</v>
      </c>
      <c r="C23" s="75">
        <f t="shared" si="1"/>
        <v>0.36411375242360755</v>
      </c>
      <c r="D23" s="65">
        <v>10.833883607147877</v>
      </c>
      <c r="E23" s="80">
        <f t="shared" si="0"/>
        <v>0.2832617725945349</v>
      </c>
      <c r="F23" s="81">
        <f t="shared" si="2"/>
        <v>2.4648404815580482</v>
      </c>
      <c r="J23" s="294"/>
      <c r="K23" s="294"/>
    </row>
    <row r="24" spans="1:11" ht="11.25">
      <c r="A24" s="89" t="s">
        <v>59</v>
      </c>
      <c r="B24" s="65">
        <v>2.923485725296791</v>
      </c>
      <c r="C24" s="75">
        <f t="shared" si="1"/>
        <v>0.24218247465129794</v>
      </c>
      <c r="D24" s="65">
        <v>9.462474315040271</v>
      </c>
      <c r="E24" s="80">
        <f t="shared" si="0"/>
        <v>0.2474050252709143</v>
      </c>
      <c r="F24" s="81">
        <f t="shared" si="2"/>
        <v>3.2367096008582856</v>
      </c>
      <c r="J24" s="294"/>
      <c r="K24" s="294"/>
    </row>
    <row r="25" spans="1:11" ht="11.25">
      <c r="A25" s="89" t="s">
        <v>207</v>
      </c>
      <c r="B25" s="65">
        <v>5.808923315330619</v>
      </c>
      <c r="C25" s="75">
        <f t="shared" si="1"/>
        <v>0.4812130298407978</v>
      </c>
      <c r="D25" s="65">
        <v>15.577065339857494</v>
      </c>
      <c r="E25" s="80">
        <f t="shared" si="0"/>
        <v>0.4072765870474888</v>
      </c>
      <c r="F25" s="81">
        <f t="shared" si="2"/>
        <v>2.6815753099627404</v>
      </c>
      <c r="J25" s="294"/>
      <c r="K25" s="294"/>
    </row>
    <row r="26" spans="1:11" ht="11.25">
      <c r="A26" s="89" t="s">
        <v>41</v>
      </c>
      <c r="B26" s="65">
        <v>7.074038626564959</v>
      </c>
      <c r="C26" s="75">
        <f t="shared" si="1"/>
        <v>0.5860155791205193</v>
      </c>
      <c r="D26" s="65">
        <v>38.02639898273106</v>
      </c>
      <c r="E26" s="80">
        <f t="shared" si="0"/>
        <v>0.9942348996742728</v>
      </c>
      <c r="F26" s="81">
        <f t="shared" si="2"/>
        <v>5.3754864781104645</v>
      </c>
      <c r="J26" s="294"/>
      <c r="K26" s="294"/>
    </row>
    <row r="27" spans="1:11" ht="11.25">
      <c r="A27" s="89" t="s">
        <v>102</v>
      </c>
      <c r="B27" s="65">
        <v>36.454139238955186</v>
      </c>
      <c r="C27" s="75">
        <f t="shared" si="1"/>
        <v>3.0198723310943745</v>
      </c>
      <c r="D27" s="65">
        <v>125.92674418718292</v>
      </c>
      <c r="E27" s="80">
        <f t="shared" si="0"/>
        <v>3.29246963221811</v>
      </c>
      <c r="F27" s="81">
        <f t="shared" si="2"/>
        <v>3.454388083661473</v>
      </c>
      <c r="J27" s="294"/>
      <c r="K27" s="294"/>
    </row>
    <row r="28" spans="1:6" s="11" customFormat="1" ht="11.25">
      <c r="A28" s="159" t="s">
        <v>60</v>
      </c>
      <c r="B28" s="62">
        <v>25.64950684588372</v>
      </c>
      <c r="C28" s="226">
        <f t="shared" si="1"/>
        <v>2.1248131939795605</v>
      </c>
      <c r="D28" s="62">
        <v>67.29737465151283</v>
      </c>
      <c r="E28" s="90">
        <f t="shared" si="0"/>
        <v>1.7595512676699783</v>
      </c>
      <c r="F28" s="91">
        <f t="shared" si="2"/>
        <v>2.6237297682123986</v>
      </c>
    </row>
    <row r="29" spans="1:6" ht="11.25">
      <c r="A29" s="92" t="s">
        <v>1</v>
      </c>
      <c r="B29" s="97">
        <v>1207.1417345561933</v>
      </c>
      <c r="C29" s="93">
        <f t="shared" si="1"/>
        <v>100</v>
      </c>
      <c r="D29" s="97">
        <v>3824.6896176335304</v>
      </c>
      <c r="E29" s="93">
        <f t="shared" si="0"/>
        <v>100</v>
      </c>
      <c r="F29" s="94">
        <f t="shared" si="2"/>
        <v>3.168384878217868</v>
      </c>
    </row>
    <row r="30" spans="1:6" ht="15" customHeight="1">
      <c r="A30" s="12" t="s">
        <v>192</v>
      </c>
      <c r="F30" s="12"/>
    </row>
    <row r="31" spans="1:6" ht="11.25">
      <c r="A31" s="213" t="s">
        <v>196</v>
      </c>
      <c r="F31" s="12"/>
    </row>
    <row r="32" spans="1:6" ht="11.25">
      <c r="A32" s="37"/>
      <c r="F32" s="12"/>
    </row>
  </sheetData>
  <sheetProtection/>
  <mergeCells count="1">
    <mergeCell ref="F3:F4"/>
  </mergeCells>
  <hyperlinks>
    <hyperlink ref="I1" location="sommaire!A1" display="Retour au sommaire "/>
  </hyperlink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30"/>
  <sheetViews>
    <sheetView zoomScalePageLayoutView="0" workbookViewId="0" topLeftCell="A1">
      <selection activeCell="A39" sqref="A39"/>
    </sheetView>
  </sheetViews>
  <sheetFormatPr defaultColWidth="11.421875" defaultRowHeight="12.75"/>
  <cols>
    <col min="1" max="1" width="27.57421875" style="101" customWidth="1"/>
    <col min="2" max="2" width="11.140625" style="98" bestFit="1" customWidth="1"/>
    <col min="3" max="3" width="10.28125" style="98" bestFit="1" customWidth="1"/>
    <col min="4" max="4" width="11.140625" style="98" bestFit="1" customWidth="1"/>
    <col min="5" max="5" width="8.421875" style="99" bestFit="1" customWidth="1"/>
    <col min="6" max="6" width="6.8515625" style="98" bestFit="1" customWidth="1"/>
    <col min="7" max="7" width="12.421875" style="98" bestFit="1" customWidth="1"/>
    <col min="8" max="9" width="13.28125" style="98" bestFit="1" customWidth="1"/>
    <col min="10" max="10" width="8.421875" style="100" bestFit="1" customWidth="1"/>
    <col min="11" max="11" width="6.8515625" style="100" bestFit="1" customWidth="1"/>
    <col min="12" max="12" width="16.00390625" style="100" customWidth="1"/>
    <col min="13" max="26" width="11.421875" style="100" customWidth="1"/>
    <col min="27" max="16384" width="11.421875" style="101" customWidth="1"/>
  </cols>
  <sheetData>
    <row r="1" spans="1:9" ht="15.75">
      <c r="A1" s="227" t="s">
        <v>116</v>
      </c>
      <c r="H1" s="142" t="s">
        <v>96</v>
      </c>
      <c r="I1" s="99"/>
    </row>
    <row r="2" ht="12.75">
      <c r="A2" s="2" t="s">
        <v>122</v>
      </c>
    </row>
    <row r="3" spans="1:26" s="11" customFormat="1" ht="12.75" customHeight="1">
      <c r="A3" s="372" t="s">
        <v>0</v>
      </c>
      <c r="B3" s="373" t="s">
        <v>29</v>
      </c>
      <c r="C3" s="373"/>
      <c r="D3" s="373"/>
      <c r="E3" s="373"/>
      <c r="F3" s="373"/>
      <c r="G3" s="374" t="s">
        <v>32</v>
      </c>
      <c r="H3" s="375"/>
      <c r="I3" s="375"/>
      <c r="J3" s="375"/>
      <c r="K3" s="375"/>
      <c r="L3" s="332" t="s">
        <v>193</v>
      </c>
      <c r="M3" s="102"/>
      <c r="N3" s="102"/>
      <c r="O3" s="102"/>
      <c r="P3" s="102"/>
      <c r="Q3" s="102"/>
      <c r="R3" s="102"/>
      <c r="S3" s="102"/>
      <c r="T3" s="102"/>
      <c r="U3" s="102"/>
      <c r="V3" s="102"/>
      <c r="W3" s="102"/>
      <c r="X3" s="102"/>
      <c r="Y3" s="102"/>
      <c r="Z3" s="102"/>
    </row>
    <row r="4" spans="1:26" s="104" customFormat="1" ht="38.25" customHeight="1">
      <c r="A4" s="372"/>
      <c r="B4" s="115" t="s">
        <v>62</v>
      </c>
      <c r="C4" s="116" t="s">
        <v>27</v>
      </c>
      <c r="D4" s="117" t="s">
        <v>101</v>
      </c>
      <c r="E4" s="118" t="s">
        <v>63</v>
      </c>
      <c r="F4" s="4" t="s">
        <v>64</v>
      </c>
      <c r="G4" s="115" t="s">
        <v>62</v>
      </c>
      <c r="H4" s="116" t="s">
        <v>27</v>
      </c>
      <c r="I4" s="117" t="s">
        <v>101</v>
      </c>
      <c r="J4" s="118" t="s">
        <v>63</v>
      </c>
      <c r="K4" s="212" t="s">
        <v>64</v>
      </c>
      <c r="L4" s="333"/>
      <c r="M4" s="103"/>
      <c r="N4" s="103"/>
      <c r="O4" s="103"/>
      <c r="P4" s="103"/>
      <c r="Q4" s="103"/>
      <c r="R4" s="103"/>
      <c r="S4" s="103"/>
      <c r="T4" s="103"/>
      <c r="U4" s="103"/>
      <c r="V4" s="103"/>
      <c r="W4" s="103"/>
      <c r="X4" s="103"/>
      <c r="Y4" s="103"/>
      <c r="Z4" s="103"/>
    </row>
    <row r="5" spans="1:26" s="12" customFormat="1" ht="11.25">
      <c r="A5" s="63" t="s">
        <v>5</v>
      </c>
      <c r="B5" s="105">
        <v>274.26799787690135</v>
      </c>
      <c r="C5" s="105">
        <v>96.50805560989906</v>
      </c>
      <c r="D5" s="105">
        <v>177.75994226700232</v>
      </c>
      <c r="E5" s="106">
        <f>B5/B$27*100</f>
        <v>1.3933318957245644</v>
      </c>
      <c r="F5" s="107">
        <f>RANK(B5,B$5:B$26)</f>
        <v>19</v>
      </c>
      <c r="G5" s="105">
        <v>902.3089299135119</v>
      </c>
      <c r="H5" s="105">
        <v>376.48493004780386</v>
      </c>
      <c r="I5" s="105">
        <v>525.8239998657081</v>
      </c>
      <c r="J5" s="106">
        <f>G5/G$27*100</f>
        <v>0.8537935207055094</v>
      </c>
      <c r="K5" s="107">
        <f>RANK(G5,G$5:G$26)</f>
        <v>17</v>
      </c>
      <c r="L5" s="108">
        <v>-3.3544465053899186</v>
      </c>
      <c r="M5" s="69"/>
      <c r="N5" s="69"/>
      <c r="O5" s="69"/>
      <c r="P5" s="69"/>
      <c r="Q5" s="69"/>
      <c r="R5" s="69"/>
      <c r="S5" s="69"/>
      <c r="T5" s="69"/>
      <c r="U5" s="69"/>
      <c r="V5" s="69"/>
      <c r="W5" s="69"/>
      <c r="X5" s="69"/>
      <c r="Y5" s="69"/>
      <c r="Z5" s="69"/>
    </row>
    <row r="6" spans="1:26" s="12" customFormat="1" ht="11.25">
      <c r="A6" s="65" t="s">
        <v>6</v>
      </c>
      <c r="B6" s="105">
        <v>2237.080190693048</v>
      </c>
      <c r="C6" s="105">
        <v>1613.6457569348925</v>
      </c>
      <c r="D6" s="105">
        <v>623.4344337581562</v>
      </c>
      <c r="E6" s="109">
        <f aca="true" t="shared" si="0" ref="E6:E27">B6/B$27*100</f>
        <v>11.364779001249731</v>
      </c>
      <c r="F6" s="110">
        <f aca="true" t="shared" si="1" ref="F6:F26">RANK(B6,B$5:B$26)</f>
        <v>2</v>
      </c>
      <c r="G6" s="105">
        <v>14409.761958565055</v>
      </c>
      <c r="H6" s="105">
        <v>10205.620499901219</v>
      </c>
      <c r="I6" s="105">
        <v>4204.141458663835</v>
      </c>
      <c r="J6" s="109">
        <f aca="true" t="shared" si="2" ref="J6:J27">G6/G$27*100</f>
        <v>13.634976876834012</v>
      </c>
      <c r="K6" s="110">
        <f aca="true" t="shared" si="3" ref="K6:K26">RANK(G6,G$5:G$26)</f>
        <v>3</v>
      </c>
      <c r="L6" s="111">
        <v>-0.5715449753306401</v>
      </c>
      <c r="M6" s="69"/>
      <c r="N6" s="69"/>
      <c r="O6" s="69"/>
      <c r="P6" s="69"/>
      <c r="Q6" s="69"/>
      <c r="R6" s="69"/>
      <c r="S6" s="69"/>
      <c r="T6" s="69"/>
      <c r="U6" s="69"/>
      <c r="V6" s="69"/>
      <c r="W6" s="69"/>
      <c r="X6" s="69"/>
      <c r="Y6" s="69"/>
      <c r="Z6" s="69"/>
    </row>
    <row r="7" spans="1:26" s="12" customFormat="1" ht="11.25">
      <c r="A7" s="65" t="s">
        <v>7</v>
      </c>
      <c r="B7" s="105">
        <v>442.81635775090604</v>
      </c>
      <c r="C7" s="105">
        <v>298.7802133922949</v>
      </c>
      <c r="D7" s="105">
        <v>144.0361443586109</v>
      </c>
      <c r="E7" s="109">
        <f t="shared" si="0"/>
        <v>2.2495885775191247</v>
      </c>
      <c r="F7" s="110">
        <f t="shared" si="1"/>
        <v>14</v>
      </c>
      <c r="G7" s="105">
        <v>1762.235634925883</v>
      </c>
      <c r="H7" s="105">
        <v>1261.1989984656288</v>
      </c>
      <c r="I7" s="105">
        <v>501.0366364602542</v>
      </c>
      <c r="J7" s="109">
        <f t="shared" si="2"/>
        <v>1.6674836269217637</v>
      </c>
      <c r="K7" s="110">
        <f t="shared" si="3"/>
        <v>11</v>
      </c>
      <c r="L7" s="111">
        <v>0.778782544358525</v>
      </c>
      <c r="M7" s="69"/>
      <c r="N7" s="69"/>
      <c r="O7" s="69"/>
      <c r="P7" s="69"/>
      <c r="Q7" s="69"/>
      <c r="R7" s="69"/>
      <c r="S7" s="69"/>
      <c r="T7" s="69"/>
      <c r="U7" s="69"/>
      <c r="V7" s="69"/>
      <c r="W7" s="69"/>
      <c r="X7" s="69"/>
      <c r="Y7" s="69"/>
      <c r="Z7" s="69"/>
    </row>
    <row r="8" spans="1:26" s="12" customFormat="1" ht="11.25">
      <c r="A8" s="65" t="s">
        <v>9</v>
      </c>
      <c r="B8" s="105">
        <v>529.1385461099201</v>
      </c>
      <c r="C8" s="105">
        <v>178.07036183644666</v>
      </c>
      <c r="D8" s="105">
        <v>351.06818427347355</v>
      </c>
      <c r="E8" s="109">
        <f t="shared" si="0"/>
        <v>2.6881211780427217</v>
      </c>
      <c r="F8" s="110">
        <f t="shared" si="1"/>
        <v>13</v>
      </c>
      <c r="G8" s="105">
        <v>1316.1460775651942</v>
      </c>
      <c r="H8" s="105">
        <v>495.63700131487616</v>
      </c>
      <c r="I8" s="105">
        <v>820.5090762503179</v>
      </c>
      <c r="J8" s="109">
        <f t="shared" si="2"/>
        <v>1.2453794438616983</v>
      </c>
      <c r="K8" s="110">
        <f t="shared" si="3"/>
        <v>15</v>
      </c>
      <c r="L8" s="111">
        <v>3.909323803953191</v>
      </c>
      <c r="M8" s="69"/>
      <c r="N8" s="69"/>
      <c r="O8" s="69"/>
      <c r="P8" s="69"/>
      <c r="Q8" s="69"/>
      <c r="R8" s="69"/>
      <c r="S8" s="69"/>
      <c r="T8" s="69"/>
      <c r="U8" s="69"/>
      <c r="V8" s="69"/>
      <c r="W8" s="69"/>
      <c r="X8" s="69"/>
      <c r="Y8" s="69"/>
      <c r="Z8" s="69"/>
    </row>
    <row r="9" spans="1:26" s="12" customFormat="1" ht="11.25">
      <c r="A9" s="65" t="s">
        <v>10</v>
      </c>
      <c r="B9" s="105">
        <v>1555.954793749116</v>
      </c>
      <c r="C9" s="105">
        <v>1189.8707009064176</v>
      </c>
      <c r="D9" s="105">
        <v>366.08409284269914</v>
      </c>
      <c r="E9" s="109">
        <f t="shared" si="0"/>
        <v>7.904536654725636</v>
      </c>
      <c r="F9" s="110">
        <f t="shared" si="1"/>
        <v>6</v>
      </c>
      <c r="G9" s="105">
        <v>8395.29543804887</v>
      </c>
      <c r="H9" s="105">
        <v>6363.956972687138</v>
      </c>
      <c r="I9" s="105">
        <v>2031.3384653617372</v>
      </c>
      <c r="J9" s="109">
        <f t="shared" si="2"/>
        <v>7.943896609891358</v>
      </c>
      <c r="K9" s="110">
        <f t="shared" si="3"/>
        <v>6</v>
      </c>
      <c r="L9" s="111">
        <v>-7.130900412105157</v>
      </c>
      <c r="M9" s="69"/>
      <c r="N9" s="69"/>
      <c r="O9" s="69"/>
      <c r="P9" s="69"/>
      <c r="Q9" s="69"/>
      <c r="R9" s="69"/>
      <c r="S9" s="69"/>
      <c r="T9" s="69"/>
      <c r="U9" s="69"/>
      <c r="V9" s="69"/>
      <c r="W9" s="69"/>
      <c r="X9" s="69"/>
      <c r="Y9" s="69"/>
      <c r="Z9" s="69"/>
    </row>
    <row r="10" spans="1:26" s="12" customFormat="1" ht="11.25">
      <c r="A10" s="65" t="s">
        <v>11</v>
      </c>
      <c r="B10" s="105">
        <v>583.8324430119742</v>
      </c>
      <c r="C10" s="105">
        <v>285.5219319263317</v>
      </c>
      <c r="D10" s="105">
        <v>298.3105110856423</v>
      </c>
      <c r="E10" s="109">
        <f t="shared" si="0"/>
        <v>2.965976238221148</v>
      </c>
      <c r="F10" s="110">
        <f t="shared" si="1"/>
        <v>10</v>
      </c>
      <c r="G10" s="105">
        <v>1691.5644831733218</v>
      </c>
      <c r="H10" s="105">
        <v>844.0506631834644</v>
      </c>
      <c r="I10" s="105">
        <v>847.5138199898565</v>
      </c>
      <c r="J10" s="109">
        <f t="shared" si="2"/>
        <v>1.6006123265646721</v>
      </c>
      <c r="K10" s="110">
        <f t="shared" si="3"/>
        <v>12</v>
      </c>
      <c r="L10" s="111">
        <v>-5.134148786945936</v>
      </c>
      <c r="M10" s="69"/>
      <c r="N10" s="69"/>
      <c r="O10" s="69"/>
      <c r="P10" s="69"/>
      <c r="Q10" s="69"/>
      <c r="R10" s="69"/>
      <c r="S10" s="69"/>
      <c r="T10" s="69"/>
      <c r="U10" s="69"/>
      <c r="V10" s="69"/>
      <c r="W10" s="69"/>
      <c r="X10" s="69"/>
      <c r="Y10" s="69"/>
      <c r="Z10" s="69"/>
    </row>
    <row r="11" spans="1:26" s="12" customFormat="1" ht="11.25">
      <c r="A11" s="65" t="s">
        <v>12</v>
      </c>
      <c r="B11" s="105">
        <v>314.02528089361266</v>
      </c>
      <c r="C11" s="105">
        <v>80.45108148460811</v>
      </c>
      <c r="D11" s="105">
        <v>233.57419940900456</v>
      </c>
      <c r="E11" s="109">
        <f t="shared" si="0"/>
        <v>1.5953062089632355</v>
      </c>
      <c r="F11" s="110">
        <f t="shared" si="1"/>
        <v>18</v>
      </c>
      <c r="G11" s="105">
        <v>691.4009508167386</v>
      </c>
      <c r="H11" s="105">
        <v>260.4678896906136</v>
      </c>
      <c r="I11" s="105">
        <v>430.9330611261251</v>
      </c>
      <c r="J11" s="109">
        <f t="shared" si="2"/>
        <v>0.6542256564761503</v>
      </c>
      <c r="K11" s="110">
        <f t="shared" si="3"/>
        <v>21</v>
      </c>
      <c r="L11" s="111">
        <v>2.526294438180643</v>
      </c>
      <c r="M11" s="69"/>
      <c r="N11" s="69"/>
      <c r="O11" s="69"/>
      <c r="P11" s="69"/>
      <c r="Q11" s="69"/>
      <c r="R11" s="69"/>
      <c r="S11" s="69"/>
      <c r="T11" s="69"/>
      <c r="U11" s="69"/>
      <c r="V11" s="69"/>
      <c r="W11" s="69"/>
      <c r="X11" s="69"/>
      <c r="Y11" s="69"/>
      <c r="Z11" s="69"/>
    </row>
    <row r="12" spans="1:26" s="12" customFormat="1" ht="11.25">
      <c r="A12" s="65" t="s">
        <v>13</v>
      </c>
      <c r="B12" s="105">
        <v>674.0601136286763</v>
      </c>
      <c r="C12" s="105">
        <v>424.6376932597983</v>
      </c>
      <c r="D12" s="105">
        <v>249.42242036887802</v>
      </c>
      <c r="E12" s="109">
        <f t="shared" si="0"/>
        <v>3.4243494072395992</v>
      </c>
      <c r="F12" s="110">
        <f t="shared" si="1"/>
        <v>9</v>
      </c>
      <c r="G12" s="105">
        <v>3470.9908499049557</v>
      </c>
      <c r="H12" s="105">
        <v>2203.4012532501497</v>
      </c>
      <c r="I12" s="105">
        <v>1267.5895966548073</v>
      </c>
      <c r="J12" s="109">
        <f t="shared" si="2"/>
        <v>3.2843623728305764</v>
      </c>
      <c r="K12" s="110">
        <f t="shared" si="3"/>
        <v>9</v>
      </c>
      <c r="L12" s="111">
        <v>0.27333479937192706</v>
      </c>
      <c r="M12" s="69"/>
      <c r="N12" s="69"/>
      <c r="O12" s="69"/>
      <c r="P12" s="69"/>
      <c r="Q12" s="69"/>
      <c r="R12" s="69"/>
      <c r="S12" s="69"/>
      <c r="T12" s="69"/>
      <c r="U12" s="69"/>
      <c r="V12" s="69"/>
      <c r="W12" s="69"/>
      <c r="X12" s="69"/>
      <c r="Y12" s="69"/>
      <c r="Z12" s="69"/>
    </row>
    <row r="13" spans="1:26" s="12" customFormat="1" ht="11.25">
      <c r="A13" s="65" t="s">
        <v>14</v>
      </c>
      <c r="B13" s="105">
        <v>334.2373310953421</v>
      </c>
      <c r="C13" s="105">
        <v>146.26922847225012</v>
      </c>
      <c r="D13" s="105">
        <v>187.96810262309208</v>
      </c>
      <c r="E13" s="109">
        <f t="shared" si="0"/>
        <v>1.6979871430935656</v>
      </c>
      <c r="F13" s="110">
        <f t="shared" si="1"/>
        <v>15</v>
      </c>
      <c r="G13" s="105">
        <v>1355.202030682065</v>
      </c>
      <c r="H13" s="105">
        <v>560.8718361209084</v>
      </c>
      <c r="I13" s="105">
        <v>794.3301945611569</v>
      </c>
      <c r="J13" s="109">
        <f t="shared" si="2"/>
        <v>1.282335433778986</v>
      </c>
      <c r="K13" s="110">
        <f t="shared" si="3"/>
        <v>14</v>
      </c>
      <c r="L13" s="111">
        <v>6.752808795331822</v>
      </c>
      <c r="M13" s="69"/>
      <c r="N13" s="69"/>
      <c r="O13" s="69"/>
      <c r="P13" s="69"/>
      <c r="Q13" s="69"/>
      <c r="R13" s="69"/>
      <c r="S13" s="69"/>
      <c r="T13" s="69"/>
      <c r="U13" s="69"/>
      <c r="V13" s="69"/>
      <c r="W13" s="69"/>
      <c r="X13" s="69"/>
      <c r="Y13" s="69"/>
      <c r="Z13" s="69"/>
    </row>
    <row r="14" spans="1:26" s="12" customFormat="1" ht="11.25">
      <c r="A14" s="65" t="s">
        <v>99</v>
      </c>
      <c r="B14" s="105">
        <v>552.3067531909461</v>
      </c>
      <c r="C14" s="105">
        <v>194.23934723961656</v>
      </c>
      <c r="D14" s="105">
        <v>358.0674059513298</v>
      </c>
      <c r="E14" s="109">
        <f t="shared" si="0"/>
        <v>2.8058199330656604</v>
      </c>
      <c r="F14" s="110">
        <f t="shared" si="1"/>
        <v>12</v>
      </c>
      <c r="G14" s="105">
        <v>1468.9004381690388</v>
      </c>
      <c r="H14" s="105">
        <v>407.3710866533394</v>
      </c>
      <c r="I14" s="105">
        <v>1061.5293515156995</v>
      </c>
      <c r="J14" s="109">
        <f t="shared" si="2"/>
        <v>1.3899204973959645</v>
      </c>
      <c r="K14" s="110">
        <f t="shared" si="3"/>
        <v>13</v>
      </c>
      <c r="L14" s="111">
        <v>10.264096325191119</v>
      </c>
      <c r="M14" s="69"/>
      <c r="N14" s="69"/>
      <c r="O14" s="69"/>
      <c r="P14" s="69"/>
      <c r="Q14" s="69"/>
      <c r="R14" s="69"/>
      <c r="S14" s="69"/>
      <c r="T14" s="69"/>
      <c r="U14" s="69"/>
      <c r="V14" s="69"/>
      <c r="W14" s="69"/>
      <c r="X14" s="69"/>
      <c r="Y14" s="69"/>
      <c r="Z14" s="69"/>
    </row>
    <row r="15" spans="1:26" s="12" customFormat="1" ht="11.25">
      <c r="A15" s="65" t="s">
        <v>16</v>
      </c>
      <c r="B15" s="105">
        <v>2665.963448082518</v>
      </c>
      <c r="C15" s="105">
        <v>1891.842430701825</v>
      </c>
      <c r="D15" s="105">
        <v>774.1210173806912</v>
      </c>
      <c r="E15" s="109">
        <f t="shared" si="0"/>
        <v>13.54358486518142</v>
      </c>
      <c r="F15" s="110">
        <f t="shared" si="1"/>
        <v>1</v>
      </c>
      <c r="G15" s="105">
        <v>18781.839761827912</v>
      </c>
      <c r="H15" s="105">
        <v>13002.563325082037</v>
      </c>
      <c r="I15" s="105">
        <v>5779.276436745894</v>
      </c>
      <c r="J15" s="109">
        <f t="shared" si="2"/>
        <v>17.77197649713479</v>
      </c>
      <c r="K15" s="110">
        <f t="shared" si="3"/>
        <v>1</v>
      </c>
      <c r="L15" s="111">
        <v>-0.4431405125017829</v>
      </c>
      <c r="M15" s="69"/>
      <c r="N15" s="69"/>
      <c r="O15" s="69"/>
      <c r="P15" s="69"/>
      <c r="Q15" s="69"/>
      <c r="R15" s="69"/>
      <c r="S15" s="69"/>
      <c r="T15" s="69"/>
      <c r="U15" s="69"/>
      <c r="V15" s="69"/>
      <c r="W15" s="69"/>
      <c r="X15" s="69"/>
      <c r="Y15" s="69"/>
      <c r="Z15" s="69"/>
    </row>
    <row r="16" spans="1:26" s="12" customFormat="1" ht="11.25">
      <c r="A16" s="65" t="s">
        <v>17</v>
      </c>
      <c r="B16" s="105">
        <v>209.36810356484588</v>
      </c>
      <c r="C16" s="105">
        <v>141.16323277711248</v>
      </c>
      <c r="D16" s="105">
        <v>68.2048707877333</v>
      </c>
      <c r="E16" s="109">
        <f t="shared" si="0"/>
        <v>1.063628490755217</v>
      </c>
      <c r="F16" s="110">
        <f t="shared" si="1"/>
        <v>21</v>
      </c>
      <c r="G16" s="134">
        <v>848.0303302298888</v>
      </c>
      <c r="H16" s="134">
        <v>536.9385841262207</v>
      </c>
      <c r="I16" s="134">
        <v>311.09174610366824</v>
      </c>
      <c r="J16" s="109">
        <f t="shared" si="2"/>
        <v>0.8024333765392675</v>
      </c>
      <c r="K16" s="110">
        <f t="shared" si="3"/>
        <v>19</v>
      </c>
      <c r="L16" s="111">
        <v>-0.7781748171216574</v>
      </c>
      <c r="M16" s="69"/>
      <c r="N16" s="69"/>
      <c r="O16" s="69"/>
      <c r="P16" s="69"/>
      <c r="Q16" s="69"/>
      <c r="R16" s="69"/>
      <c r="S16" s="69"/>
      <c r="T16" s="69"/>
      <c r="U16" s="69"/>
      <c r="V16" s="69"/>
      <c r="W16" s="69"/>
      <c r="X16" s="69"/>
      <c r="Y16" s="69"/>
      <c r="Z16" s="69"/>
    </row>
    <row r="17" spans="1:26" s="12" customFormat="1" ht="11.25">
      <c r="A17" s="65" t="s">
        <v>18</v>
      </c>
      <c r="B17" s="105">
        <v>320.09638387956704</v>
      </c>
      <c r="C17" s="105">
        <v>100.1921917828403</v>
      </c>
      <c r="D17" s="105">
        <v>219.90419209672677</v>
      </c>
      <c r="E17" s="109">
        <f t="shared" si="0"/>
        <v>1.6261485292413578</v>
      </c>
      <c r="F17" s="110">
        <f t="shared" si="1"/>
        <v>17</v>
      </c>
      <c r="G17" s="134">
        <v>852.153898166857</v>
      </c>
      <c r="H17" s="134">
        <v>369.6578258919785</v>
      </c>
      <c r="I17" s="134">
        <v>482.4960722748779</v>
      </c>
      <c r="J17" s="109">
        <f t="shared" si="2"/>
        <v>0.8063352281890231</v>
      </c>
      <c r="K17" s="110">
        <f t="shared" si="3"/>
        <v>18</v>
      </c>
      <c r="L17" s="111">
        <v>6.580171485439434</v>
      </c>
      <c r="M17" s="69"/>
      <c r="N17" s="69"/>
      <c r="O17" s="69"/>
      <c r="P17" s="69"/>
      <c r="Q17" s="69"/>
      <c r="R17" s="69"/>
      <c r="S17" s="69"/>
      <c r="T17" s="69"/>
      <c r="U17" s="69"/>
      <c r="V17" s="69"/>
      <c r="W17" s="69"/>
      <c r="X17" s="69"/>
      <c r="Y17" s="69"/>
      <c r="Z17" s="69"/>
    </row>
    <row r="18" spans="1:26" s="12" customFormat="1" ht="11.25">
      <c r="A18" s="65" t="s">
        <v>19</v>
      </c>
      <c r="B18" s="105">
        <v>873.6982998963717</v>
      </c>
      <c r="C18" s="105">
        <v>623.1210067029996</v>
      </c>
      <c r="D18" s="105">
        <v>250.57729319337201</v>
      </c>
      <c r="E18" s="109">
        <f t="shared" si="0"/>
        <v>4.438548127777999</v>
      </c>
      <c r="F18" s="110">
        <f t="shared" si="1"/>
        <v>8</v>
      </c>
      <c r="G18" s="105">
        <v>4502.775472448759</v>
      </c>
      <c r="H18" s="105">
        <v>3148.0395594744436</v>
      </c>
      <c r="I18" s="105">
        <v>1354.7359129743188</v>
      </c>
      <c r="J18" s="109">
        <f t="shared" si="2"/>
        <v>4.26066992813308</v>
      </c>
      <c r="K18" s="110">
        <f t="shared" si="3"/>
        <v>8</v>
      </c>
      <c r="L18" s="111">
        <v>0.9831644501225645</v>
      </c>
      <c r="M18" s="69"/>
      <c r="N18" s="69"/>
      <c r="O18" s="69"/>
      <c r="P18" s="69"/>
      <c r="Q18" s="69"/>
      <c r="R18" s="69"/>
      <c r="S18" s="69"/>
      <c r="T18" s="69"/>
      <c r="U18" s="69"/>
      <c r="V18" s="69"/>
      <c r="W18" s="69"/>
      <c r="X18" s="69"/>
      <c r="Y18" s="69"/>
      <c r="Z18" s="69"/>
    </row>
    <row r="19" spans="1:26" s="12" customFormat="1" ht="11.25">
      <c r="A19" s="65" t="s">
        <v>100</v>
      </c>
      <c r="B19" s="105">
        <v>261.24741137735833</v>
      </c>
      <c r="C19" s="105">
        <v>115.61207002251965</v>
      </c>
      <c r="D19" s="105">
        <v>145.63534135483866</v>
      </c>
      <c r="E19" s="109">
        <f t="shared" si="0"/>
        <v>1.327184920462082</v>
      </c>
      <c r="F19" s="110">
        <f t="shared" si="1"/>
        <v>20</v>
      </c>
      <c r="G19" s="105">
        <v>758.9814086548547</v>
      </c>
      <c r="H19" s="105">
        <v>444.68374355252126</v>
      </c>
      <c r="I19" s="105">
        <v>314.29766510233316</v>
      </c>
      <c r="J19" s="109">
        <f t="shared" si="2"/>
        <v>0.7181724435638344</v>
      </c>
      <c r="K19" s="110">
        <f t="shared" si="3"/>
        <v>20</v>
      </c>
      <c r="L19" s="111">
        <v>-0.7169436156165276</v>
      </c>
      <c r="M19" s="69"/>
      <c r="N19" s="69"/>
      <c r="O19" s="69"/>
      <c r="P19" s="69"/>
      <c r="Q19" s="69"/>
      <c r="R19" s="69"/>
      <c r="S19" s="69"/>
      <c r="T19" s="69"/>
      <c r="U19" s="69"/>
      <c r="V19" s="69"/>
      <c r="W19" s="69"/>
      <c r="X19" s="69"/>
      <c r="Y19" s="69"/>
      <c r="Z19" s="69"/>
    </row>
    <row r="20" spans="1:26" s="12" customFormat="1" ht="11.25">
      <c r="A20" s="65" t="s">
        <v>8</v>
      </c>
      <c r="B20" s="105">
        <v>582.6227854590701</v>
      </c>
      <c r="C20" s="105">
        <v>334.3742709725729</v>
      </c>
      <c r="D20" s="105">
        <v>248.2485144864972</v>
      </c>
      <c r="E20" s="109">
        <f t="shared" si="0"/>
        <v>2.9598309552701205</v>
      </c>
      <c r="F20" s="110">
        <f t="shared" si="1"/>
        <v>11</v>
      </c>
      <c r="G20" s="105">
        <v>2413.26572217284</v>
      </c>
      <c r="H20" s="105">
        <v>1469.4594929111697</v>
      </c>
      <c r="I20" s="105">
        <v>943.8062292616723</v>
      </c>
      <c r="J20" s="109">
        <f t="shared" si="2"/>
        <v>2.2835090832242666</v>
      </c>
      <c r="K20" s="110">
        <f t="shared" si="3"/>
        <v>10</v>
      </c>
      <c r="L20" s="111">
        <v>-7.937554735187524</v>
      </c>
      <c r="M20" s="69"/>
      <c r="N20" s="69"/>
      <c r="O20" s="69"/>
      <c r="P20" s="69"/>
      <c r="Q20" s="69"/>
      <c r="R20" s="69"/>
      <c r="S20" s="69"/>
      <c r="T20" s="69"/>
      <c r="U20" s="69"/>
      <c r="V20" s="69"/>
      <c r="W20" s="69"/>
      <c r="X20" s="69"/>
      <c r="Y20" s="69"/>
      <c r="Z20" s="69"/>
    </row>
    <row r="21" spans="1:26" s="12" customFormat="1" ht="11.25">
      <c r="A21" s="65" t="s">
        <v>15</v>
      </c>
      <c r="B21" s="105">
        <v>198.1778262344216</v>
      </c>
      <c r="C21" s="105">
        <v>89.03261641109106</v>
      </c>
      <c r="D21" s="105">
        <v>109.14520982333045</v>
      </c>
      <c r="E21" s="109">
        <f t="shared" si="0"/>
        <v>1.0067798228567415</v>
      </c>
      <c r="F21" s="110">
        <f t="shared" si="1"/>
        <v>22</v>
      </c>
      <c r="G21" s="105">
        <v>549.5547270757371</v>
      </c>
      <c r="H21" s="105">
        <v>299.1430141252973</v>
      </c>
      <c r="I21" s="105">
        <v>250.41171295043966</v>
      </c>
      <c r="J21" s="109">
        <f t="shared" si="2"/>
        <v>0.520006230344327</v>
      </c>
      <c r="K21" s="110">
        <f t="shared" si="3"/>
        <v>22</v>
      </c>
      <c r="L21" s="111">
        <v>-5.489695522926086</v>
      </c>
      <c r="M21" s="69"/>
      <c r="N21" s="69"/>
      <c r="O21" s="69"/>
      <c r="P21" s="69"/>
      <c r="Q21" s="69"/>
      <c r="R21" s="69"/>
      <c r="S21" s="69"/>
      <c r="T21" s="69"/>
      <c r="U21" s="69"/>
      <c r="V21" s="69"/>
      <c r="W21" s="69"/>
      <c r="X21" s="69"/>
      <c r="Y21" s="69"/>
      <c r="Z21" s="69"/>
    </row>
    <row r="22" spans="1:26" s="12" customFormat="1" ht="11.25">
      <c r="A22" s="65" t="s">
        <v>20</v>
      </c>
      <c r="B22" s="105">
        <v>1673.0895597886429</v>
      </c>
      <c r="C22" s="105">
        <v>1369.4162661213995</v>
      </c>
      <c r="D22" s="105">
        <v>303.67329366724186</v>
      </c>
      <c r="E22" s="109">
        <f t="shared" si="0"/>
        <v>8.499602819515154</v>
      </c>
      <c r="F22" s="110">
        <f t="shared" si="1"/>
        <v>5</v>
      </c>
      <c r="G22" s="105">
        <v>10049.629587090074</v>
      </c>
      <c r="H22" s="105">
        <v>8068.924355313064</v>
      </c>
      <c r="I22" s="105">
        <v>1980.7052317770112</v>
      </c>
      <c r="J22" s="109">
        <f t="shared" si="2"/>
        <v>9.509280405515137</v>
      </c>
      <c r="K22" s="110">
        <f t="shared" si="3"/>
        <v>4</v>
      </c>
      <c r="L22" s="111">
        <v>-4.379306987055587</v>
      </c>
      <c r="M22" s="69"/>
      <c r="N22" s="69"/>
      <c r="O22" s="69"/>
      <c r="P22" s="69"/>
      <c r="Q22" s="69"/>
      <c r="R22" s="69"/>
      <c r="S22" s="69"/>
      <c r="T22" s="69"/>
      <c r="U22" s="69"/>
      <c r="V22" s="69"/>
      <c r="W22" s="69"/>
      <c r="X22" s="69"/>
      <c r="Y22" s="69"/>
      <c r="Z22" s="69"/>
    </row>
    <row r="23" spans="1:26" s="12" customFormat="1" ht="11.25">
      <c r="A23" s="65" t="s">
        <v>21</v>
      </c>
      <c r="B23" s="105">
        <v>330.2953567721731</v>
      </c>
      <c r="C23" s="105">
        <v>137.11491662046183</v>
      </c>
      <c r="D23" s="105">
        <v>193.18044015171137</v>
      </c>
      <c r="E23" s="109">
        <f t="shared" si="0"/>
        <v>1.6779611881913692</v>
      </c>
      <c r="F23" s="110">
        <f t="shared" si="1"/>
        <v>16</v>
      </c>
      <c r="G23" s="105">
        <v>1084.2200987416184</v>
      </c>
      <c r="H23" s="105">
        <v>504.6294630526509</v>
      </c>
      <c r="I23" s="105">
        <v>579.5906356889675</v>
      </c>
      <c r="J23" s="109">
        <f t="shared" si="2"/>
        <v>1.0259236771745255</v>
      </c>
      <c r="K23" s="110">
        <f t="shared" si="3"/>
        <v>16</v>
      </c>
      <c r="L23" s="111">
        <v>-1.784278840827569</v>
      </c>
      <c r="M23" s="69"/>
      <c r="N23" s="69"/>
      <c r="O23" s="69"/>
      <c r="P23" s="69"/>
      <c r="Q23" s="69"/>
      <c r="R23" s="69"/>
      <c r="S23" s="69"/>
      <c r="T23" s="69"/>
      <c r="U23" s="69"/>
      <c r="V23" s="69"/>
      <c r="W23" s="69"/>
      <c r="X23" s="69"/>
      <c r="Y23" s="69"/>
      <c r="Z23" s="69"/>
    </row>
    <row r="24" spans="1:26" s="12" customFormat="1" ht="11.25">
      <c r="A24" s="65" t="s">
        <v>22</v>
      </c>
      <c r="B24" s="105">
        <v>1114.2046187611702</v>
      </c>
      <c r="C24" s="105">
        <v>909.7019365267466</v>
      </c>
      <c r="D24" s="105">
        <v>204.50268223442356</v>
      </c>
      <c r="E24" s="109">
        <f t="shared" si="0"/>
        <v>5.660364481824635</v>
      </c>
      <c r="F24" s="110">
        <f t="shared" si="1"/>
        <v>7</v>
      </c>
      <c r="G24" s="105">
        <v>6762.141965817553</v>
      </c>
      <c r="H24" s="105">
        <v>5585.344299148368</v>
      </c>
      <c r="I24" s="105">
        <v>1176.7976666691839</v>
      </c>
      <c r="J24" s="109">
        <f t="shared" si="2"/>
        <v>6.398554646975778</v>
      </c>
      <c r="K24" s="110">
        <f t="shared" si="3"/>
        <v>7</v>
      </c>
      <c r="L24" s="111">
        <v>-1.9959875680867434</v>
      </c>
      <c r="M24" s="69"/>
      <c r="N24" s="69"/>
      <c r="O24" s="69"/>
      <c r="P24" s="69"/>
      <c r="Q24" s="69"/>
      <c r="R24" s="69"/>
      <c r="S24" s="69"/>
      <c r="T24" s="69"/>
      <c r="U24" s="69"/>
      <c r="V24" s="69"/>
      <c r="W24" s="69"/>
      <c r="X24" s="69"/>
      <c r="Y24" s="69"/>
      <c r="Z24" s="69"/>
    </row>
    <row r="25" spans="1:26" s="12" customFormat="1" ht="11.25">
      <c r="A25" s="65" t="s">
        <v>200</v>
      </c>
      <c r="B25" s="105">
        <v>2215.1332589240164</v>
      </c>
      <c r="C25" s="105">
        <v>1321.9371539311032</v>
      </c>
      <c r="D25" s="105">
        <v>893.1961049929126</v>
      </c>
      <c r="E25" s="109">
        <f t="shared" si="0"/>
        <v>11.253284549531719</v>
      </c>
      <c r="F25" s="110">
        <f t="shared" si="1"/>
        <v>3</v>
      </c>
      <c r="G25" s="105">
        <v>14681.297794922357</v>
      </c>
      <c r="H25" s="105">
        <v>8856.880439079778</v>
      </c>
      <c r="I25" s="105">
        <v>5824.417355842553</v>
      </c>
      <c r="J25" s="109">
        <f t="shared" si="2"/>
        <v>13.891912755484173</v>
      </c>
      <c r="K25" s="110">
        <f t="shared" si="3"/>
        <v>2</v>
      </c>
      <c r="L25" s="111">
        <v>0.34728074177694523</v>
      </c>
      <c r="M25" s="69"/>
      <c r="N25" s="69"/>
      <c r="O25" s="69"/>
      <c r="P25" s="69"/>
      <c r="Q25" s="69"/>
      <c r="R25" s="69"/>
      <c r="S25" s="69"/>
      <c r="T25" s="69"/>
      <c r="U25" s="69"/>
      <c r="V25" s="69"/>
      <c r="W25" s="69"/>
      <c r="X25" s="69"/>
      <c r="Y25" s="69"/>
      <c r="Z25" s="69"/>
    </row>
    <row r="26" spans="1:26" s="12" customFormat="1" ht="11.25">
      <c r="A26" s="67" t="s">
        <v>23</v>
      </c>
      <c r="B26" s="105">
        <v>1742.709516807501</v>
      </c>
      <c r="C26" s="105">
        <v>1012.329783323262</v>
      </c>
      <c r="D26" s="105">
        <v>730.3797334842382</v>
      </c>
      <c r="E26" s="109">
        <f t="shared" si="0"/>
        <v>8.853285011547216</v>
      </c>
      <c r="F26" s="110">
        <f t="shared" si="1"/>
        <v>4</v>
      </c>
      <c r="G26" s="105">
        <v>8934.637576157182</v>
      </c>
      <c r="H26" s="105">
        <v>4953.734224008155</v>
      </c>
      <c r="I26" s="105">
        <v>3980.9033521490237</v>
      </c>
      <c r="J26" s="109">
        <f t="shared" si="2"/>
        <v>8.454239362461113</v>
      </c>
      <c r="K26" s="110">
        <f t="shared" si="3"/>
        <v>5</v>
      </c>
      <c r="L26" s="112">
        <v>2.8622586069307454</v>
      </c>
      <c r="M26" s="69"/>
      <c r="N26" s="69"/>
      <c r="O26" s="69"/>
      <c r="P26" s="69"/>
      <c r="Q26" s="69"/>
      <c r="R26" s="69"/>
      <c r="S26" s="69"/>
      <c r="T26" s="69"/>
      <c r="U26" s="69"/>
      <c r="V26" s="69"/>
      <c r="W26" s="69"/>
      <c r="X26" s="69"/>
      <c r="Y26" s="69"/>
      <c r="Z26" s="69"/>
    </row>
    <row r="27" spans="1:26" s="11" customFormat="1" ht="11.25">
      <c r="A27" s="97" t="s">
        <v>1</v>
      </c>
      <c r="B27" s="260">
        <v>19684.326377548095</v>
      </c>
      <c r="C27" s="260">
        <v>12553.83224695649</v>
      </c>
      <c r="D27" s="260">
        <v>7130.494130591606</v>
      </c>
      <c r="E27" s="261">
        <f t="shared" si="0"/>
        <v>100</v>
      </c>
      <c r="F27" s="262"/>
      <c r="G27" s="260">
        <v>105682.33513507026</v>
      </c>
      <c r="H27" s="260">
        <v>70219.05945708082</v>
      </c>
      <c r="I27" s="260">
        <v>35463.27567798945</v>
      </c>
      <c r="J27" s="261">
        <f t="shared" si="2"/>
        <v>100</v>
      </c>
      <c r="K27" s="263"/>
      <c r="L27" s="264">
        <v>-1.0262014802440267</v>
      </c>
      <c r="M27" s="102"/>
      <c r="N27" s="102"/>
      <c r="O27" s="102"/>
      <c r="P27" s="102"/>
      <c r="Q27" s="102"/>
      <c r="R27" s="102"/>
      <c r="S27" s="102"/>
      <c r="T27" s="102"/>
      <c r="U27" s="102"/>
      <c r="V27" s="102"/>
      <c r="W27" s="102"/>
      <c r="X27" s="102"/>
      <c r="Y27" s="102"/>
      <c r="Z27" s="102"/>
    </row>
    <row r="28" spans="1:26" s="12" customFormat="1" ht="19.5" customHeight="1">
      <c r="A28" s="215" t="s">
        <v>141</v>
      </c>
      <c r="B28" s="105"/>
      <c r="C28" s="105"/>
      <c r="D28" s="105"/>
      <c r="E28" s="113"/>
      <c r="F28" s="105"/>
      <c r="G28" s="105"/>
      <c r="H28" s="105"/>
      <c r="I28" s="105"/>
      <c r="J28" s="69"/>
      <c r="K28" s="114"/>
      <c r="L28" s="69"/>
      <c r="M28" s="69"/>
      <c r="N28" s="69"/>
      <c r="O28" s="69"/>
      <c r="P28" s="69"/>
      <c r="Q28" s="69"/>
      <c r="R28" s="69"/>
      <c r="S28" s="69"/>
      <c r="T28" s="69"/>
      <c r="U28" s="69"/>
      <c r="V28" s="69"/>
      <c r="W28" s="69"/>
      <c r="X28" s="69"/>
      <c r="Y28" s="69"/>
      <c r="Z28" s="69"/>
    </row>
    <row r="29" spans="2:26" s="12" customFormat="1" ht="11.25">
      <c r="B29" s="105"/>
      <c r="C29" s="105"/>
      <c r="D29" s="105"/>
      <c r="E29" s="113"/>
      <c r="F29" s="105"/>
      <c r="G29" s="105"/>
      <c r="H29" s="292"/>
      <c r="I29" s="292"/>
      <c r="J29" s="69"/>
      <c r="K29" s="69"/>
      <c r="L29" s="69"/>
      <c r="M29" s="69"/>
      <c r="N29" s="69"/>
      <c r="O29" s="69"/>
      <c r="P29" s="69"/>
      <c r="Q29" s="69"/>
      <c r="R29" s="69"/>
      <c r="S29" s="69"/>
      <c r="T29" s="69"/>
      <c r="U29" s="69"/>
      <c r="V29" s="69"/>
      <c r="W29" s="69"/>
      <c r="X29" s="69"/>
      <c r="Y29" s="69"/>
      <c r="Z29" s="69"/>
    </row>
    <row r="30" spans="7:11" ht="12.75">
      <c r="G30" s="259"/>
      <c r="H30" s="122"/>
      <c r="I30" s="122"/>
      <c r="J30" s="123"/>
      <c r="K30" s="123"/>
    </row>
  </sheetData>
  <sheetProtection/>
  <mergeCells count="4">
    <mergeCell ref="A3:A4"/>
    <mergeCell ref="B3:F3"/>
    <mergeCell ref="G3:K3"/>
    <mergeCell ref="L3:L4"/>
  </mergeCells>
  <hyperlinks>
    <hyperlink ref="H1" location="sommaire!A1" display="Retour au sommaire "/>
  </hyperlink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36"/>
  <sheetViews>
    <sheetView zoomScalePageLayoutView="0" workbookViewId="0" topLeftCell="A1">
      <pane xSplit="2" ySplit="5" topLeftCell="C13" activePane="bottomRight" state="frozen"/>
      <selection pane="topLeft" activeCell="A39" sqref="A39"/>
      <selection pane="topRight" activeCell="A39" sqref="A39"/>
      <selection pane="bottomLeft" activeCell="A39" sqref="A39"/>
      <selection pane="bottomRight" activeCell="A39" sqref="A39"/>
    </sheetView>
  </sheetViews>
  <sheetFormatPr defaultColWidth="11.421875" defaultRowHeight="12.75"/>
  <cols>
    <col min="1" max="1" width="15.140625" style="40" customWidth="1"/>
    <col min="2" max="2" width="9.7109375" style="124" customWidth="1"/>
    <col min="3" max="3" width="12.00390625" style="120" customWidth="1"/>
    <col min="4" max="4" width="7.8515625" style="121" customWidth="1"/>
    <col min="5" max="5" width="11.57421875" style="122" customWidth="1"/>
    <col min="6" max="6" width="7.7109375" style="121" customWidth="1"/>
    <col min="7" max="7" width="11.57421875" style="122" customWidth="1"/>
    <col min="8" max="8" width="13.8515625" style="123" customWidth="1"/>
    <col min="9" max="9" width="12.28125" style="120" customWidth="1"/>
    <col min="10" max="10" width="7.7109375" style="121" customWidth="1"/>
    <col min="11" max="11" width="12.421875" style="122" customWidth="1"/>
    <col min="12" max="12" width="7.7109375" style="121" customWidth="1"/>
    <col min="13" max="13" width="11.00390625" style="123" customWidth="1"/>
    <col min="14" max="32" width="11.421875" style="123" customWidth="1"/>
    <col min="33" max="16384" width="11.421875" style="40" customWidth="1"/>
  </cols>
  <sheetData>
    <row r="1" spans="1:11" ht="15.75">
      <c r="A1" s="227" t="s">
        <v>117</v>
      </c>
      <c r="K1" s="142" t="s">
        <v>96</v>
      </c>
    </row>
    <row r="2" spans="1:2" ht="15">
      <c r="A2" s="2" t="s">
        <v>203</v>
      </c>
      <c r="B2" s="119"/>
    </row>
    <row r="3" spans="1:32" s="298" customFormat="1" ht="15.75" customHeight="1">
      <c r="A3" s="385"/>
      <c r="B3" s="386"/>
      <c r="C3" s="389" t="s">
        <v>65</v>
      </c>
      <c r="D3" s="390"/>
      <c r="E3" s="390"/>
      <c r="F3" s="390"/>
      <c r="G3" s="390"/>
      <c r="H3" s="391"/>
      <c r="I3" s="389" t="s">
        <v>115</v>
      </c>
      <c r="J3" s="390"/>
      <c r="K3" s="390"/>
      <c r="L3" s="390"/>
      <c r="M3" s="391"/>
      <c r="N3" s="299"/>
      <c r="O3" s="299"/>
      <c r="P3" s="299"/>
      <c r="Q3" s="299"/>
      <c r="R3" s="299"/>
      <c r="S3" s="299"/>
      <c r="T3" s="299"/>
      <c r="U3" s="299"/>
      <c r="V3" s="299"/>
      <c r="W3" s="299"/>
      <c r="X3" s="299"/>
      <c r="Y3" s="299"/>
      <c r="Z3" s="299"/>
      <c r="AA3" s="299"/>
      <c r="AB3" s="299"/>
      <c r="AC3" s="299"/>
      <c r="AD3" s="299"/>
      <c r="AE3" s="299"/>
      <c r="AF3" s="299"/>
    </row>
    <row r="4" spans="1:13" ht="12.75" customHeight="1">
      <c r="A4" s="387"/>
      <c r="B4" s="388"/>
      <c r="C4" s="381" t="s">
        <v>56</v>
      </c>
      <c r="D4" s="343"/>
      <c r="E4" s="376" t="s">
        <v>32</v>
      </c>
      <c r="F4" s="377"/>
      <c r="G4" s="378" t="s">
        <v>66</v>
      </c>
      <c r="H4" s="345" t="s">
        <v>105</v>
      </c>
      <c r="I4" s="381" t="s">
        <v>56</v>
      </c>
      <c r="J4" s="343"/>
      <c r="K4" s="376" t="s">
        <v>32</v>
      </c>
      <c r="L4" s="377"/>
      <c r="M4" s="384" t="s">
        <v>66</v>
      </c>
    </row>
    <row r="5" spans="1:32" s="127" customFormat="1" ht="86.25" customHeight="1">
      <c r="A5" s="340"/>
      <c r="B5" s="337"/>
      <c r="C5" s="125" t="s">
        <v>106</v>
      </c>
      <c r="D5" s="126" t="s">
        <v>61</v>
      </c>
      <c r="E5" s="125" t="s">
        <v>106</v>
      </c>
      <c r="F5" s="126" t="s">
        <v>61</v>
      </c>
      <c r="G5" s="379"/>
      <c r="H5" s="380"/>
      <c r="I5" s="125" t="s">
        <v>106</v>
      </c>
      <c r="J5" s="126" t="s">
        <v>61</v>
      </c>
      <c r="K5" s="125" t="s">
        <v>106</v>
      </c>
      <c r="L5" s="126" t="s">
        <v>61</v>
      </c>
      <c r="M5" s="380"/>
      <c r="N5" s="36"/>
      <c r="O5" s="36"/>
      <c r="P5" s="36"/>
      <c r="Q5" s="36"/>
      <c r="R5" s="36"/>
      <c r="S5" s="36"/>
      <c r="T5" s="36"/>
      <c r="U5" s="36"/>
      <c r="V5" s="36"/>
      <c r="W5" s="36"/>
      <c r="X5" s="36"/>
      <c r="Y5" s="36"/>
      <c r="Z5" s="36"/>
      <c r="AA5" s="36"/>
      <c r="AB5" s="36"/>
      <c r="AC5" s="36"/>
      <c r="AD5" s="36"/>
      <c r="AE5" s="36"/>
      <c r="AF5" s="36"/>
    </row>
    <row r="6" spans="1:32" s="25" customFormat="1" ht="12" customHeight="1">
      <c r="A6" s="25" t="s">
        <v>195</v>
      </c>
      <c r="B6" s="128" t="s">
        <v>1</v>
      </c>
      <c r="C6" s="321">
        <v>2533.142852421248</v>
      </c>
      <c r="D6" s="139">
        <f>C6/C$30*100</f>
        <v>12.868831799652265</v>
      </c>
      <c r="E6" s="321">
        <v>12378.368895987553</v>
      </c>
      <c r="F6" s="139">
        <f>E6/E$30*100</f>
        <v>11.712807897523302</v>
      </c>
      <c r="G6" s="138">
        <f>E6/C6</f>
        <v>4.886565668476203</v>
      </c>
      <c r="H6" s="324"/>
      <c r="I6" s="321">
        <v>498.1817194639531</v>
      </c>
      <c r="J6" s="139">
        <f>I6/I$30*100</f>
        <v>7.546946844968804</v>
      </c>
      <c r="K6" s="321">
        <v>3303.4729869719436</v>
      </c>
      <c r="L6" s="139">
        <f>K6/K$30*100</f>
        <v>7.015125737299193</v>
      </c>
      <c r="M6" s="217">
        <f>K6/I6</f>
        <v>6.6310602294409815</v>
      </c>
      <c r="N6" s="129"/>
      <c r="O6" s="129"/>
      <c r="P6" s="129"/>
      <c r="Q6" s="129"/>
      <c r="R6" s="129"/>
      <c r="S6" s="129"/>
      <c r="T6" s="129"/>
      <c r="U6" s="129"/>
      <c r="V6" s="129"/>
      <c r="W6" s="129"/>
      <c r="X6" s="129"/>
      <c r="Y6" s="129"/>
      <c r="Z6" s="129"/>
      <c r="AA6" s="129"/>
      <c r="AB6" s="129"/>
      <c r="AC6" s="129"/>
      <c r="AD6" s="129"/>
      <c r="AE6" s="129"/>
      <c r="AF6" s="129"/>
    </row>
    <row r="7" spans="2:32" s="17" customFormat="1" ht="12" customHeight="1">
      <c r="B7" s="216" t="s">
        <v>27</v>
      </c>
      <c r="C7" s="171">
        <v>1788.2698806367262</v>
      </c>
      <c r="D7" s="130">
        <f>C7/C$30*100</f>
        <v>9.084740043105683</v>
      </c>
      <c r="E7" s="171">
        <v>9216.590293570087</v>
      </c>
      <c r="F7" s="130">
        <f>E7/E$30*100</f>
        <v>8.72103202658284</v>
      </c>
      <c r="G7" s="131">
        <f>E7/C7</f>
        <v>5.153914626291449</v>
      </c>
      <c r="H7" s="160">
        <f>E7/E$31*100</f>
        <v>13.12548240439397</v>
      </c>
      <c r="I7" s="171">
        <v>429.99501264567823</v>
      </c>
      <c r="J7" s="130">
        <f>I7/I$30*100</f>
        <v>6.513987521522117</v>
      </c>
      <c r="K7" s="171">
        <v>2759.2676307411016</v>
      </c>
      <c r="L7" s="130">
        <f>K7/K$30*100</f>
        <v>5.859472575936297</v>
      </c>
      <c r="M7" s="219">
        <f>K7/I7</f>
        <v>6.416975894124557</v>
      </c>
      <c r="N7" s="132"/>
      <c r="O7" s="132"/>
      <c r="P7" s="132"/>
      <c r="Q7" s="132"/>
      <c r="R7" s="132"/>
      <c r="S7" s="132"/>
      <c r="T7" s="132"/>
      <c r="U7" s="132"/>
      <c r="V7" s="132"/>
      <c r="W7" s="132"/>
      <c r="X7" s="132"/>
      <c r="Y7" s="132"/>
      <c r="Z7" s="132"/>
      <c r="AA7" s="132"/>
      <c r="AB7" s="132"/>
      <c r="AC7" s="132"/>
      <c r="AD7" s="132"/>
      <c r="AE7" s="132"/>
      <c r="AF7" s="132"/>
    </row>
    <row r="8" spans="2:32" s="17" customFormat="1" ht="12" customHeight="1">
      <c r="B8" s="216" t="s">
        <v>101</v>
      </c>
      <c r="C8" s="171">
        <v>744.8729717845218</v>
      </c>
      <c r="D8" s="130">
        <f>C8/C$30*100</f>
        <v>3.7840917565465815</v>
      </c>
      <c r="E8" s="171">
        <v>3161.7786024174675</v>
      </c>
      <c r="F8" s="130">
        <f>E8/E$30*100</f>
        <v>2.9917758709404634</v>
      </c>
      <c r="G8" s="131">
        <f>E8/C8</f>
        <v>4.244721881695705</v>
      </c>
      <c r="H8" s="160">
        <f>E8/E$32*100</f>
        <v>8.915641722233373</v>
      </c>
      <c r="I8" s="171">
        <v>68.1867068182743</v>
      </c>
      <c r="J8" s="130">
        <f>I8/I$30*100</f>
        <v>1.0329593234466787</v>
      </c>
      <c r="K8" s="171">
        <v>544.2053562308381</v>
      </c>
      <c r="L8" s="130">
        <f>K8/K$30*100</f>
        <v>1.1556531613628878</v>
      </c>
      <c r="M8" s="219">
        <f>K8/I8</f>
        <v>7.981106312718844</v>
      </c>
      <c r="N8" s="132"/>
      <c r="O8" s="132"/>
      <c r="P8" s="132"/>
      <c r="Q8" s="132"/>
      <c r="R8" s="132"/>
      <c r="S8" s="132"/>
      <c r="T8" s="132"/>
      <c r="U8" s="132"/>
      <c r="V8" s="132"/>
      <c r="W8" s="132"/>
      <c r="X8" s="132"/>
      <c r="Y8" s="132"/>
      <c r="Z8" s="132"/>
      <c r="AA8" s="132"/>
      <c r="AB8" s="132"/>
      <c r="AC8" s="132"/>
      <c r="AD8" s="132"/>
      <c r="AE8" s="132"/>
      <c r="AF8" s="132"/>
    </row>
    <row r="9" spans="1:32" s="17" customFormat="1" ht="12" customHeight="1">
      <c r="A9" s="37"/>
      <c r="B9" s="133"/>
      <c r="C9" s="137"/>
      <c r="D9" s="130"/>
      <c r="E9" s="137"/>
      <c r="F9" s="130"/>
      <c r="G9" s="131"/>
      <c r="H9" s="22"/>
      <c r="I9" s="218"/>
      <c r="J9" s="130"/>
      <c r="K9" s="137"/>
      <c r="L9" s="130"/>
      <c r="M9" s="219"/>
      <c r="N9" s="132"/>
      <c r="O9" s="132"/>
      <c r="P9" s="132"/>
      <c r="Q9" s="132"/>
      <c r="R9" s="132"/>
      <c r="S9" s="132"/>
      <c r="T9" s="132"/>
      <c r="U9" s="132"/>
      <c r="V9" s="132"/>
      <c r="W9" s="132"/>
      <c r="X9" s="132"/>
      <c r="Y9" s="132"/>
      <c r="Z9" s="132"/>
      <c r="AA9" s="132"/>
      <c r="AB9" s="132"/>
      <c r="AC9" s="132"/>
      <c r="AD9" s="132"/>
      <c r="AE9" s="132"/>
      <c r="AF9" s="132"/>
    </row>
    <row r="10" spans="1:32" s="17" customFormat="1" ht="12" customHeight="1">
      <c r="A10" s="20" t="s">
        <v>28</v>
      </c>
      <c r="B10" s="128" t="s">
        <v>1</v>
      </c>
      <c r="C10" s="141">
        <v>6021.252093990228</v>
      </c>
      <c r="D10" s="139">
        <f>C10/C$30*100</f>
        <v>30.589068574162926</v>
      </c>
      <c r="E10" s="141">
        <v>32348.06320843189</v>
      </c>
      <c r="F10" s="139">
        <f>E10/E$30*100</f>
        <v>30.608770299301717</v>
      </c>
      <c r="G10" s="140">
        <f aca="true" t="shared" si="0" ref="G10:G32">E10/C10</f>
        <v>5.372315044028514</v>
      </c>
      <c r="H10" s="160"/>
      <c r="I10" s="220">
        <v>1852.1185745449004</v>
      </c>
      <c r="J10" s="139">
        <f>I10/I$30*100</f>
        <v>28.05771445750761</v>
      </c>
      <c r="K10" s="141">
        <v>13172.586277172724</v>
      </c>
      <c r="L10" s="139">
        <f>K10/K$30*100</f>
        <v>27.972787846069757</v>
      </c>
      <c r="M10" s="221">
        <f>K10/I10</f>
        <v>7.112172221699937</v>
      </c>
      <c r="N10" s="132"/>
      <c r="O10" s="132"/>
      <c r="P10" s="132"/>
      <c r="Q10" s="132"/>
      <c r="R10" s="132"/>
      <c r="S10" s="132"/>
      <c r="T10" s="132"/>
      <c r="U10" s="132"/>
      <c r="V10" s="132"/>
      <c r="W10" s="132"/>
      <c r="X10" s="132"/>
      <c r="Y10" s="132"/>
      <c r="Z10" s="132"/>
      <c r="AA10" s="132"/>
      <c r="AB10" s="132"/>
      <c r="AC10" s="132"/>
      <c r="AD10" s="132"/>
      <c r="AE10" s="132"/>
      <c r="AF10" s="132"/>
    </row>
    <row r="11" spans="1:32" s="17" customFormat="1" ht="12" customHeight="1">
      <c r="A11" s="37"/>
      <c r="B11" s="216" t="s">
        <v>27</v>
      </c>
      <c r="C11" s="137">
        <v>3901.0023444327344</v>
      </c>
      <c r="D11" s="130">
        <f>C11/C$30*100</f>
        <v>19.81780971119342</v>
      </c>
      <c r="E11" s="137">
        <v>22241.340527105167</v>
      </c>
      <c r="F11" s="130">
        <f>E11/E$30*100</f>
        <v>21.045466585005908</v>
      </c>
      <c r="G11" s="131">
        <f t="shared" si="0"/>
        <v>5.7014424917858895</v>
      </c>
      <c r="H11" s="160">
        <f>E11/E$31*100</f>
        <v>31.674221641632034</v>
      </c>
      <c r="I11" s="218">
        <v>1576.1099174287315</v>
      </c>
      <c r="J11" s="130">
        <f>I11/I$30*100</f>
        <v>23.876463755959797</v>
      </c>
      <c r="K11" s="137">
        <v>10981.886646088145</v>
      </c>
      <c r="L11" s="130">
        <f>K11/K$30*100</f>
        <v>23.32070398604702</v>
      </c>
      <c r="M11" s="219">
        <f>K11/I11</f>
        <v>6.967716226292145</v>
      </c>
      <c r="N11" s="132"/>
      <c r="O11" s="132"/>
      <c r="P11" s="132"/>
      <c r="Q11" s="132"/>
      <c r="R11" s="132"/>
      <c r="S11" s="132"/>
      <c r="T11" s="132"/>
      <c r="U11" s="132"/>
      <c r="V11" s="132"/>
      <c r="W11" s="132"/>
      <c r="X11" s="132"/>
      <c r="Y11" s="132"/>
      <c r="Z11" s="132"/>
      <c r="AA11" s="132"/>
      <c r="AB11" s="132"/>
      <c r="AC11" s="132"/>
      <c r="AD11" s="132"/>
      <c r="AE11" s="132"/>
      <c r="AF11" s="132"/>
    </row>
    <row r="12" spans="1:32" s="17" customFormat="1" ht="12" customHeight="1">
      <c r="A12" s="37"/>
      <c r="B12" s="216" t="s">
        <v>101</v>
      </c>
      <c r="C12" s="137">
        <v>2120.249749557491</v>
      </c>
      <c r="D12" s="130">
        <f>C12/C$30*100</f>
        <v>10.771258862969495</v>
      </c>
      <c r="E12" s="137">
        <v>10106.722681326719</v>
      </c>
      <c r="F12" s="130">
        <f>E12/E$30*100</f>
        <v>9.56330371429581</v>
      </c>
      <c r="G12" s="131">
        <f t="shared" si="0"/>
        <v>4.766760464627364</v>
      </c>
      <c r="H12" s="160">
        <f>E12/E$32*100</f>
        <v>28.49912335537445</v>
      </c>
      <c r="I12" s="218">
        <v>276.00865711617</v>
      </c>
      <c r="J12" s="130">
        <f>I12/I$30*100</f>
        <v>4.1812507015478255</v>
      </c>
      <c r="K12" s="137">
        <v>2190.699631084559</v>
      </c>
      <c r="L12" s="130">
        <f>K12/K$30*100</f>
        <v>4.652083860022693</v>
      </c>
      <c r="M12" s="219">
        <f>K12/I12</f>
        <v>7.937068546956879</v>
      </c>
      <c r="N12" s="132"/>
      <c r="O12" s="132"/>
      <c r="P12" s="132"/>
      <c r="Q12" s="132"/>
      <c r="R12" s="132"/>
      <c r="S12" s="132"/>
      <c r="T12" s="132"/>
      <c r="U12" s="132"/>
      <c r="V12" s="132"/>
      <c r="W12" s="132"/>
      <c r="X12" s="132"/>
      <c r="Y12" s="132"/>
      <c r="Z12" s="132"/>
      <c r="AA12" s="132"/>
      <c r="AB12" s="132"/>
      <c r="AC12" s="132"/>
      <c r="AD12" s="132"/>
      <c r="AE12" s="132"/>
      <c r="AF12" s="132"/>
    </row>
    <row r="13" spans="1:32" s="17" customFormat="1" ht="12" customHeight="1">
      <c r="A13" s="37"/>
      <c r="B13" s="133"/>
      <c r="C13" s="137"/>
      <c r="D13" s="130"/>
      <c r="E13" s="137"/>
      <c r="F13" s="130"/>
      <c r="G13" s="131"/>
      <c r="H13" s="22"/>
      <c r="I13" s="218"/>
      <c r="J13" s="130"/>
      <c r="K13" s="137"/>
      <c r="L13" s="130"/>
      <c r="M13" s="219"/>
      <c r="N13" s="132"/>
      <c r="O13" s="132"/>
      <c r="P13" s="132"/>
      <c r="Q13" s="132"/>
      <c r="R13" s="132"/>
      <c r="S13" s="132"/>
      <c r="T13" s="132"/>
      <c r="U13" s="132"/>
      <c r="V13" s="132"/>
      <c r="W13" s="132"/>
      <c r="X13" s="132"/>
      <c r="Y13" s="132"/>
      <c r="Z13" s="132"/>
      <c r="AA13" s="132"/>
      <c r="AB13" s="132"/>
      <c r="AC13" s="132"/>
      <c r="AD13" s="132"/>
      <c r="AE13" s="132"/>
      <c r="AF13" s="132"/>
    </row>
    <row r="14" spans="1:32" s="17" customFormat="1" ht="12" customHeight="1">
      <c r="A14" s="20" t="s">
        <v>126</v>
      </c>
      <c r="B14" s="128" t="s">
        <v>1</v>
      </c>
      <c r="C14" s="141">
        <v>4816.498853673344</v>
      </c>
      <c r="D14" s="139">
        <f>C14/C$30*100</f>
        <v>24.468700433493286</v>
      </c>
      <c r="E14" s="141">
        <v>30363.73845840079</v>
      </c>
      <c r="F14" s="139">
        <f>E14/E$30*100</f>
        <v>28.731138860239568</v>
      </c>
      <c r="G14" s="140">
        <f t="shared" si="0"/>
        <v>6.304109973003238</v>
      </c>
      <c r="H14" s="160"/>
      <c r="I14" s="220">
        <v>2412.381799644539</v>
      </c>
      <c r="J14" s="139">
        <f>I14/I$30*100</f>
        <v>36.545133031532</v>
      </c>
      <c r="K14" s="141">
        <v>17856.894624720055</v>
      </c>
      <c r="L14" s="139">
        <f>K14/K$30*100</f>
        <v>37.9202014256329</v>
      </c>
      <c r="M14" s="221">
        <f>K14/I14</f>
        <v>7.402184275868455</v>
      </c>
      <c r="N14" s="132"/>
      <c r="O14" s="132"/>
      <c r="P14" s="132"/>
      <c r="Q14" s="132"/>
      <c r="R14" s="132"/>
      <c r="S14" s="132"/>
      <c r="T14" s="132"/>
      <c r="U14" s="132"/>
      <c r="V14" s="132"/>
      <c r="W14" s="132"/>
      <c r="X14" s="132"/>
      <c r="Y14" s="132"/>
      <c r="Z14" s="132"/>
      <c r="AA14" s="132"/>
      <c r="AB14" s="132"/>
      <c r="AC14" s="132"/>
      <c r="AD14" s="132"/>
      <c r="AE14" s="132"/>
      <c r="AF14" s="132"/>
    </row>
    <row r="15" spans="1:32" s="17" customFormat="1" ht="12" customHeight="1">
      <c r="A15" s="37"/>
      <c r="B15" s="216" t="s">
        <v>27</v>
      </c>
      <c r="C15" s="137">
        <v>3192.3913744939578</v>
      </c>
      <c r="D15" s="130">
        <f>C15/C$30*100</f>
        <v>16.217935596389996</v>
      </c>
      <c r="E15" s="137">
        <v>20392.335531464887</v>
      </c>
      <c r="F15" s="130">
        <f>E15/E$30*100</f>
        <v>19.295879018382678</v>
      </c>
      <c r="G15" s="131">
        <f t="shared" si="0"/>
        <v>6.387793080257079</v>
      </c>
      <c r="H15" s="160">
        <f>E15/E$31*100</f>
        <v>29.04102630985687</v>
      </c>
      <c r="I15" s="218">
        <v>1937.7564323457875</v>
      </c>
      <c r="J15" s="130">
        <f>I15/I$30*100</f>
        <v>29.35504098614001</v>
      </c>
      <c r="K15" s="137">
        <v>13762.296912656884</v>
      </c>
      <c r="L15" s="130">
        <f>K15/K$30*100</f>
        <v>29.225074234624728</v>
      </c>
      <c r="M15" s="219">
        <f>K15/I15</f>
        <v>7.102180998050759</v>
      </c>
      <c r="N15" s="132"/>
      <c r="O15" s="132"/>
      <c r="P15" s="132"/>
      <c r="Q15" s="132"/>
      <c r="R15" s="132"/>
      <c r="S15" s="132"/>
      <c r="T15" s="132"/>
      <c r="U15" s="132"/>
      <c r="V15" s="132"/>
      <c r="W15" s="132"/>
      <c r="X15" s="132"/>
      <c r="Y15" s="132"/>
      <c r="Z15" s="132"/>
      <c r="AA15" s="132"/>
      <c r="AB15" s="132"/>
      <c r="AC15" s="132"/>
      <c r="AD15" s="132"/>
      <c r="AE15" s="132"/>
      <c r="AF15" s="132"/>
    </row>
    <row r="16" spans="1:32" s="17" customFormat="1" ht="12" customHeight="1">
      <c r="A16" s="37"/>
      <c r="B16" s="216" t="s">
        <v>101</v>
      </c>
      <c r="C16" s="137">
        <v>1624.1074791793865</v>
      </c>
      <c r="D16" s="130">
        <f>C16/C$30*100</f>
        <v>8.250764837103292</v>
      </c>
      <c r="E16" s="137">
        <v>9971.402926935913</v>
      </c>
      <c r="F16" s="130">
        <f>E16/E$30*100</f>
        <v>9.435259841856904</v>
      </c>
      <c r="G16" s="131">
        <f t="shared" si="0"/>
        <v>6.139620101973897</v>
      </c>
      <c r="H16" s="160">
        <f>E16/E$32*100</f>
        <v>28.117546211684946</v>
      </c>
      <c r="I16" s="218">
        <v>474.6253672987529</v>
      </c>
      <c r="J16" s="130">
        <f>I16/I$30*100</f>
        <v>7.19009204539201</v>
      </c>
      <c r="K16" s="137">
        <v>4094.5977120631746</v>
      </c>
      <c r="L16" s="130">
        <f>K16/K$30*100</f>
        <v>8.695127191008183</v>
      </c>
      <c r="M16" s="219">
        <f>K16/I16</f>
        <v>8.627009835919349</v>
      </c>
      <c r="N16" s="132"/>
      <c r="O16" s="132"/>
      <c r="P16" s="132"/>
      <c r="Q16" s="132"/>
      <c r="R16" s="132"/>
      <c r="S16" s="132"/>
      <c r="T16" s="132"/>
      <c r="U16" s="132"/>
      <c r="V16" s="132"/>
      <c r="W16" s="132"/>
      <c r="X16" s="132"/>
      <c r="Y16" s="132"/>
      <c r="Z16" s="132"/>
      <c r="AA16" s="132"/>
      <c r="AB16" s="132"/>
      <c r="AC16" s="132"/>
      <c r="AD16" s="132"/>
      <c r="AE16" s="132"/>
      <c r="AF16" s="132"/>
    </row>
    <row r="17" spans="1:32" s="17" customFormat="1" ht="12" customHeight="1">
      <c r="A17" s="37"/>
      <c r="B17" s="133"/>
      <c r="C17" s="137"/>
      <c r="D17" s="130"/>
      <c r="E17" s="137"/>
      <c r="F17" s="130"/>
      <c r="G17" s="131"/>
      <c r="H17" s="22"/>
      <c r="I17" s="218"/>
      <c r="J17" s="130"/>
      <c r="K17" s="137"/>
      <c r="L17" s="130"/>
      <c r="M17" s="219"/>
      <c r="N17" s="132"/>
      <c r="O17" s="132"/>
      <c r="P17" s="132"/>
      <c r="Q17" s="132"/>
      <c r="R17" s="132"/>
      <c r="S17" s="132"/>
      <c r="T17" s="132"/>
      <c r="U17" s="132"/>
      <c r="V17" s="132"/>
      <c r="W17" s="132"/>
      <c r="X17" s="132"/>
      <c r="Y17" s="132"/>
      <c r="Z17" s="132"/>
      <c r="AA17" s="132"/>
      <c r="AB17" s="132"/>
      <c r="AC17" s="132"/>
      <c r="AD17" s="132"/>
      <c r="AE17" s="132"/>
      <c r="AF17" s="132"/>
    </row>
    <row r="18" spans="1:32" s="25" customFormat="1" ht="12" customHeight="1">
      <c r="A18" s="20" t="s">
        <v>127</v>
      </c>
      <c r="B18" s="128" t="s">
        <v>1</v>
      </c>
      <c r="C18" s="141">
        <v>1736.054473984612</v>
      </c>
      <c r="D18" s="139">
        <f>C18/C$30*100</f>
        <v>8.819476169449986</v>
      </c>
      <c r="E18" s="141">
        <v>12302.874891364814</v>
      </c>
      <c r="F18" s="139">
        <f>E18/E$30*100</f>
        <v>11.6413730597841</v>
      </c>
      <c r="G18" s="140">
        <f t="shared" si="0"/>
        <v>7.086687126312987</v>
      </c>
      <c r="H18" s="160"/>
      <c r="I18" s="220">
        <v>1011.2071490587028</v>
      </c>
      <c r="J18" s="139">
        <f>I18/I$30*100</f>
        <v>15.318760815651869</v>
      </c>
      <c r="K18" s="141">
        <v>7723.777289294907</v>
      </c>
      <c r="L18" s="139">
        <f>K18/K$30*100</f>
        <v>16.40191067551777</v>
      </c>
      <c r="M18" s="221">
        <f>K18/I18</f>
        <v>7.638175122164336</v>
      </c>
      <c r="N18" s="129"/>
      <c r="O18" s="129"/>
      <c r="P18" s="129"/>
      <c r="Q18" s="129"/>
      <c r="R18" s="129"/>
      <c r="S18" s="129"/>
      <c r="T18" s="129"/>
      <c r="U18" s="129"/>
      <c r="V18" s="129"/>
      <c r="W18" s="129"/>
      <c r="X18" s="129"/>
      <c r="Y18" s="129"/>
      <c r="Z18" s="129"/>
      <c r="AA18" s="129"/>
      <c r="AB18" s="129"/>
      <c r="AC18" s="129"/>
      <c r="AD18" s="129"/>
      <c r="AE18" s="129"/>
      <c r="AF18" s="129"/>
    </row>
    <row r="19" spans="1:32" s="17" customFormat="1" ht="12" customHeight="1">
      <c r="A19" s="37"/>
      <c r="B19" s="216" t="s">
        <v>27</v>
      </c>
      <c r="C19" s="137">
        <v>952.4212604446118</v>
      </c>
      <c r="D19" s="130">
        <f>C19/C$30*100</f>
        <v>4.838475252731745</v>
      </c>
      <c r="E19" s="137">
        <v>6518.651549315642</v>
      </c>
      <c r="F19" s="130">
        <f>E19/E$30*100</f>
        <v>6.168156240098497</v>
      </c>
      <c r="G19" s="131">
        <f t="shared" si="0"/>
        <v>6.844294452512104</v>
      </c>
      <c r="H19" s="160">
        <f>E19/E$31*100</f>
        <v>9.283307978939764</v>
      </c>
      <c r="I19" s="218">
        <v>653.4775424958632</v>
      </c>
      <c r="J19" s="130">
        <f>I19/I$30*100</f>
        <v>9.899520767048077</v>
      </c>
      <c r="K19" s="137">
        <v>4667.88752968221</v>
      </c>
      <c r="L19" s="130">
        <f>K19/K$30*100</f>
        <v>9.91254297444925</v>
      </c>
      <c r="M19" s="219">
        <f>K19/I19</f>
        <v>7.1431491155057705</v>
      </c>
      <c r="N19" s="132"/>
      <c r="O19" s="132"/>
      <c r="P19" s="132"/>
      <c r="Q19" s="132"/>
      <c r="R19" s="132"/>
      <c r="S19" s="132"/>
      <c r="T19" s="132"/>
      <c r="U19" s="132"/>
      <c r="V19" s="132"/>
      <c r="W19" s="132"/>
      <c r="X19" s="132"/>
      <c r="Y19" s="132"/>
      <c r="Z19" s="132"/>
      <c r="AA19" s="132"/>
      <c r="AB19" s="132"/>
      <c r="AC19" s="132"/>
      <c r="AD19" s="132"/>
      <c r="AE19" s="132"/>
      <c r="AF19" s="132"/>
    </row>
    <row r="20" spans="1:32" s="17" customFormat="1" ht="12" customHeight="1">
      <c r="A20" s="37"/>
      <c r="B20" s="216" t="s">
        <v>101</v>
      </c>
      <c r="C20" s="137">
        <v>783.63321354</v>
      </c>
      <c r="D20" s="130">
        <f>C20/C$30*100</f>
        <v>3.98100091671824</v>
      </c>
      <c r="E20" s="137">
        <v>5784.223342049176</v>
      </c>
      <c r="F20" s="130">
        <f>E20/E$30*100</f>
        <v>5.4732168196856055</v>
      </c>
      <c r="G20" s="131">
        <f t="shared" si="0"/>
        <v>7.381289156848536</v>
      </c>
      <c r="H20" s="160">
        <f>E20/E$32*100</f>
        <v>16.31045985309021</v>
      </c>
      <c r="I20" s="218">
        <v>357.7296065628401</v>
      </c>
      <c r="J20" s="130">
        <f>I20/I$30*100</f>
        <v>5.4192400486038</v>
      </c>
      <c r="K20" s="137">
        <v>3055.889759612691</v>
      </c>
      <c r="L20" s="130">
        <f>K20/K$30*100</f>
        <v>6.489367701068504</v>
      </c>
      <c r="M20" s="219">
        <f>K20/I20</f>
        <v>8.542456938284984</v>
      </c>
      <c r="N20" s="132"/>
      <c r="O20" s="132"/>
      <c r="P20" s="132"/>
      <c r="Q20" s="132"/>
      <c r="R20" s="132"/>
      <c r="S20" s="132"/>
      <c r="T20" s="132"/>
      <c r="U20" s="132"/>
      <c r="V20" s="132"/>
      <c r="W20" s="132"/>
      <c r="X20" s="132"/>
      <c r="Y20" s="132"/>
      <c r="Z20" s="132"/>
      <c r="AA20" s="132"/>
      <c r="AB20" s="132"/>
      <c r="AC20" s="132"/>
      <c r="AD20" s="132"/>
      <c r="AE20" s="132"/>
      <c r="AF20" s="132"/>
    </row>
    <row r="21" spans="1:32" s="17" customFormat="1" ht="12" customHeight="1">
      <c r="A21" s="37"/>
      <c r="B21" s="133"/>
      <c r="C21" s="137"/>
      <c r="D21" s="130"/>
      <c r="E21" s="137"/>
      <c r="F21" s="130"/>
      <c r="G21" s="131"/>
      <c r="H21" s="22"/>
      <c r="I21" s="218"/>
      <c r="J21" s="130"/>
      <c r="K21" s="137"/>
      <c r="L21" s="130"/>
      <c r="M21" s="219"/>
      <c r="N21" s="132"/>
      <c r="O21" s="132"/>
      <c r="P21" s="132"/>
      <c r="Q21" s="132"/>
      <c r="R21" s="132"/>
      <c r="S21" s="132"/>
      <c r="T21" s="132"/>
      <c r="U21" s="132"/>
      <c r="V21" s="132"/>
      <c r="W21" s="132"/>
      <c r="X21" s="132"/>
      <c r="Y21" s="132"/>
      <c r="Z21" s="132"/>
      <c r="AA21" s="132"/>
      <c r="AB21" s="132"/>
      <c r="AC21" s="132"/>
      <c r="AD21" s="132"/>
      <c r="AE21" s="132"/>
      <c r="AF21" s="132"/>
    </row>
    <row r="22" spans="1:32" s="25" customFormat="1" ht="12" customHeight="1">
      <c r="A22" s="20" t="s">
        <v>201</v>
      </c>
      <c r="B22" s="128" t="s">
        <v>1</v>
      </c>
      <c r="C22" s="141">
        <v>15106.94827406943</v>
      </c>
      <c r="D22" s="139">
        <f>C22/C$30*100</f>
        <v>76.74607697675845</v>
      </c>
      <c r="E22" s="141">
        <v>87393.04545418503</v>
      </c>
      <c r="F22" s="139">
        <f>E22/E$30*100</f>
        <v>82.69409011684868</v>
      </c>
      <c r="G22" s="140">
        <f t="shared" si="0"/>
        <v>5.784956952834231</v>
      </c>
      <c r="H22" s="160"/>
      <c r="I22" s="220">
        <v>5773.889242712095</v>
      </c>
      <c r="J22" s="139">
        <f>I22/I$30*100</f>
        <v>87.46855514966029</v>
      </c>
      <c r="K22" s="141">
        <v>42056.73117815963</v>
      </c>
      <c r="L22" s="139">
        <f>K22/K$30*100</f>
        <v>89.31002568451962</v>
      </c>
      <c r="M22" s="221">
        <f>K22/I22</f>
        <v>7.283951840822782</v>
      </c>
      <c r="N22" s="129"/>
      <c r="O22" s="129"/>
      <c r="P22" s="129"/>
      <c r="Q22" s="129"/>
      <c r="R22" s="129"/>
      <c r="S22" s="129"/>
      <c r="T22" s="129"/>
      <c r="U22" s="129"/>
      <c r="V22" s="129"/>
      <c r="W22" s="129"/>
      <c r="X22" s="129"/>
      <c r="Y22" s="129"/>
      <c r="Z22" s="129"/>
      <c r="AA22" s="129"/>
      <c r="AB22" s="129"/>
      <c r="AC22" s="129"/>
      <c r="AD22" s="129"/>
      <c r="AE22" s="129"/>
      <c r="AF22" s="129"/>
    </row>
    <row r="23" spans="1:32" s="17" customFormat="1" ht="12" customHeight="1">
      <c r="A23" s="37"/>
      <c r="B23" s="216" t="s">
        <v>27</v>
      </c>
      <c r="C23" s="137">
        <v>9834.084860008032</v>
      </c>
      <c r="D23" s="130">
        <f>C23/C$30*100</f>
        <v>49.95896060342085</v>
      </c>
      <c r="E23" s="137">
        <v>58368.917901455796</v>
      </c>
      <c r="F23" s="130">
        <f>E23/E$30*100</f>
        <v>55.230533870069934</v>
      </c>
      <c r="G23" s="131">
        <f t="shared" si="0"/>
        <v>5.93536854037358</v>
      </c>
      <c r="H23" s="160">
        <f>E23/E$31*100</f>
        <v>83.12403833482266</v>
      </c>
      <c r="I23" s="218">
        <v>4597.33890491606</v>
      </c>
      <c r="J23" s="130">
        <f>I23/I$30*100</f>
        <v>69.64501303066999</v>
      </c>
      <c r="K23" s="137">
        <v>32171.33871916834</v>
      </c>
      <c r="L23" s="130">
        <f>K23/K$30*100</f>
        <v>68.3177937710573</v>
      </c>
      <c r="M23" s="219">
        <f>K23/I23</f>
        <v>6.997817516730526</v>
      </c>
      <c r="N23" s="132"/>
      <c r="O23" s="132"/>
      <c r="P23" s="132"/>
      <c r="Q23" s="132"/>
      <c r="R23" s="132"/>
      <c r="S23" s="132"/>
      <c r="T23" s="132"/>
      <c r="U23" s="132"/>
      <c r="V23" s="132"/>
      <c r="W23" s="132"/>
      <c r="X23" s="132"/>
      <c r="Y23" s="132"/>
      <c r="Z23" s="132"/>
      <c r="AA23" s="132"/>
      <c r="AB23" s="132"/>
      <c r="AC23" s="132"/>
      <c r="AD23" s="132"/>
      <c r="AE23" s="132"/>
      <c r="AF23" s="132"/>
    </row>
    <row r="24" spans="1:32" s="17" customFormat="1" ht="12" customHeight="1">
      <c r="A24" s="37"/>
      <c r="B24" s="216" t="s">
        <v>101</v>
      </c>
      <c r="C24" s="137">
        <v>5272.863414061401</v>
      </c>
      <c r="D24" s="130">
        <f>C24/C$30*100</f>
        <v>26.787116373337618</v>
      </c>
      <c r="E24" s="137">
        <v>29024.12755272927</v>
      </c>
      <c r="F24" s="130">
        <f>E24/E$30*100</f>
        <v>27.463556246778776</v>
      </c>
      <c r="G24" s="131">
        <f t="shared" si="0"/>
        <v>5.504433791197629</v>
      </c>
      <c r="H24" s="160">
        <f>E24/E$32*100</f>
        <v>81.84277114238296</v>
      </c>
      <c r="I24" s="218">
        <v>1176.5503377960374</v>
      </c>
      <c r="J24" s="130">
        <f>I24/I$30*100</f>
        <v>17.823542118990318</v>
      </c>
      <c r="K24" s="137">
        <v>9885.392458991262</v>
      </c>
      <c r="L24" s="130">
        <f>K24/K$30*100</f>
        <v>20.992231913462266</v>
      </c>
      <c r="M24" s="219">
        <f>K24/I24</f>
        <v>8.402014041752762</v>
      </c>
      <c r="N24" s="132"/>
      <c r="O24" s="132"/>
      <c r="P24" s="132"/>
      <c r="Q24" s="132"/>
      <c r="R24" s="132"/>
      <c r="S24" s="132"/>
      <c r="T24" s="132"/>
      <c r="U24" s="132"/>
      <c r="V24" s="132"/>
      <c r="W24" s="132"/>
      <c r="X24" s="132"/>
      <c r="Y24" s="132"/>
      <c r="Z24" s="132"/>
      <c r="AA24" s="132"/>
      <c r="AB24" s="132"/>
      <c r="AC24" s="132"/>
      <c r="AD24" s="132"/>
      <c r="AE24" s="132"/>
      <c r="AF24" s="132"/>
    </row>
    <row r="25" spans="1:32" s="17" customFormat="1" ht="12" customHeight="1">
      <c r="A25" s="37"/>
      <c r="B25" s="133"/>
      <c r="C25" s="137"/>
      <c r="D25" s="130"/>
      <c r="E25" s="137"/>
      <c r="F25" s="130"/>
      <c r="G25" s="131"/>
      <c r="H25" s="22"/>
      <c r="I25" s="218"/>
      <c r="J25" s="130"/>
      <c r="K25" s="137"/>
      <c r="L25" s="130"/>
      <c r="M25" s="219"/>
      <c r="N25" s="132"/>
      <c r="O25" s="132"/>
      <c r="P25" s="132"/>
      <c r="Q25" s="132"/>
      <c r="R25" s="132"/>
      <c r="S25" s="132"/>
      <c r="T25" s="132"/>
      <c r="U25" s="132"/>
      <c r="V25" s="132"/>
      <c r="W25" s="132"/>
      <c r="X25" s="132"/>
      <c r="Y25" s="132"/>
      <c r="Z25" s="132"/>
      <c r="AA25" s="132"/>
      <c r="AB25" s="132"/>
      <c r="AC25" s="132"/>
      <c r="AD25" s="132"/>
      <c r="AE25" s="132"/>
      <c r="AF25" s="132"/>
    </row>
    <row r="26" spans="1:32" s="25" customFormat="1" ht="12" customHeight="1">
      <c r="A26" s="20" t="s">
        <v>130</v>
      </c>
      <c r="B26" s="128" t="s">
        <v>1</v>
      </c>
      <c r="C26" s="141">
        <v>4577.378103478665</v>
      </c>
      <c r="D26" s="139">
        <f>C26/C$30*100</f>
        <v>23.253923023241548</v>
      </c>
      <c r="E26" s="141">
        <v>18289.289680885235</v>
      </c>
      <c r="F26" s="139">
        <f>E26/E$30*100</f>
        <v>17.30590988315133</v>
      </c>
      <c r="G26" s="140">
        <f t="shared" si="0"/>
        <v>3.995582026965599</v>
      </c>
      <c r="H26" s="160"/>
      <c r="I26" s="220">
        <v>827.2135568401158</v>
      </c>
      <c r="J26" s="139">
        <f>I26/I$30*100</f>
        <v>12.531444850339705</v>
      </c>
      <c r="K26" s="141">
        <v>5033.985520009958</v>
      </c>
      <c r="L26" s="139">
        <f>K26/K$30*100</f>
        <v>10.689974315480377</v>
      </c>
      <c r="M26" s="221">
        <f>K26/I26</f>
        <v>6.085472703372207</v>
      </c>
      <c r="N26" s="129"/>
      <c r="O26" s="129"/>
      <c r="P26" s="129"/>
      <c r="Q26" s="129"/>
      <c r="R26" s="129"/>
      <c r="S26" s="129"/>
      <c r="T26" s="129"/>
      <c r="U26" s="129"/>
      <c r="V26" s="129"/>
      <c r="W26" s="129"/>
      <c r="X26" s="129"/>
      <c r="Y26" s="129"/>
      <c r="Z26" s="129"/>
      <c r="AA26" s="129"/>
      <c r="AB26" s="129"/>
      <c r="AC26" s="129"/>
      <c r="AD26" s="129"/>
      <c r="AE26" s="129"/>
      <c r="AF26" s="129"/>
    </row>
    <row r="27" spans="1:32" s="17" customFormat="1" ht="12" customHeight="1">
      <c r="A27" s="37"/>
      <c r="B27" s="216" t="s">
        <v>27</v>
      </c>
      <c r="C27" s="137">
        <v>2719.7473869484566</v>
      </c>
      <c r="D27" s="130">
        <f>C27/C$30*100</f>
        <v>13.816817171100126</v>
      </c>
      <c r="E27" s="137">
        <v>11850.141555625043</v>
      </c>
      <c r="F27" s="130">
        <f>E27/E$30*100</f>
        <v>11.212982321482242</v>
      </c>
      <c r="G27" s="131">
        <f t="shared" si="0"/>
        <v>4.357074341717024</v>
      </c>
      <c r="H27" s="160">
        <f>E27/E$31*100</f>
        <v>16.875961665177332</v>
      </c>
      <c r="I27" s="218">
        <v>639.2989666490531</v>
      </c>
      <c r="J27" s="130">
        <f>I27/I$30*100</f>
        <v>9.684729749889975</v>
      </c>
      <c r="K27" s="137">
        <v>3868.087306984882</v>
      </c>
      <c r="L27" s="130">
        <f>K27/K$30*100</f>
        <v>8.214118574107907</v>
      </c>
      <c r="M27" s="219">
        <f>K27/I27</f>
        <v>6.050513936006863</v>
      </c>
      <c r="N27" s="132"/>
      <c r="O27" s="132"/>
      <c r="P27" s="132"/>
      <c r="Q27" s="132"/>
      <c r="R27" s="132"/>
      <c r="S27" s="132"/>
      <c r="T27" s="132"/>
      <c r="U27" s="132"/>
      <c r="V27" s="132"/>
      <c r="W27" s="132"/>
      <c r="X27" s="132"/>
      <c r="Y27" s="132"/>
      <c r="Z27" s="132"/>
      <c r="AA27" s="132"/>
      <c r="AB27" s="132"/>
      <c r="AC27" s="132"/>
      <c r="AD27" s="132"/>
      <c r="AE27" s="132"/>
      <c r="AF27" s="132"/>
    </row>
    <row r="28" spans="1:32" s="17" customFormat="1" ht="12" customHeight="1">
      <c r="A28" s="37"/>
      <c r="B28" s="216" t="s">
        <v>101</v>
      </c>
      <c r="C28" s="137">
        <v>1857.6307165302098</v>
      </c>
      <c r="D28" s="130">
        <f>C28/C$30*100</f>
        <v>9.437105852141427</v>
      </c>
      <c r="E28" s="137">
        <v>6439.14812526018</v>
      </c>
      <c r="F28" s="130">
        <f>E28/E$30*100</f>
        <v>6.092927561669078</v>
      </c>
      <c r="G28" s="131">
        <f t="shared" si="0"/>
        <v>3.466323025325288</v>
      </c>
      <c r="H28" s="160">
        <f>E28/E$32*100</f>
        <v>18.15722885761702</v>
      </c>
      <c r="I28" s="218">
        <v>187.914590191062</v>
      </c>
      <c r="J28" s="130">
        <f>I28/I$30*100</f>
        <v>2.8467151004497193</v>
      </c>
      <c r="K28" s="137">
        <v>1165.8982130250774</v>
      </c>
      <c r="L28" s="130">
        <f>K28/K$30*100</f>
        <v>2.4758557413724724</v>
      </c>
      <c r="M28" s="219">
        <f>K28/I28</f>
        <v>6.204404947160577</v>
      </c>
      <c r="N28" s="132"/>
      <c r="O28" s="132"/>
      <c r="P28" s="132"/>
      <c r="Q28" s="132"/>
      <c r="R28" s="132"/>
      <c r="S28" s="132"/>
      <c r="T28" s="132"/>
      <c r="U28" s="132"/>
      <c r="V28" s="132"/>
      <c r="W28" s="132"/>
      <c r="X28" s="132"/>
      <c r="Y28" s="132"/>
      <c r="Z28" s="132"/>
      <c r="AA28" s="132"/>
      <c r="AB28" s="132"/>
      <c r="AC28" s="132"/>
      <c r="AD28" s="132"/>
      <c r="AE28" s="132"/>
      <c r="AF28" s="132"/>
    </row>
    <row r="29" spans="1:32" s="17" customFormat="1" ht="12" customHeight="1">
      <c r="A29" s="37"/>
      <c r="B29" s="133"/>
      <c r="C29" s="137"/>
      <c r="D29" s="130"/>
      <c r="E29" s="137"/>
      <c r="F29" s="130"/>
      <c r="G29" s="131"/>
      <c r="H29" s="22"/>
      <c r="I29" s="218"/>
      <c r="J29" s="130"/>
      <c r="K29" s="137"/>
      <c r="L29" s="130"/>
      <c r="M29" s="297"/>
      <c r="N29" s="132"/>
      <c r="O29" s="132"/>
      <c r="P29" s="132"/>
      <c r="Q29" s="132"/>
      <c r="R29" s="132"/>
      <c r="S29" s="132"/>
      <c r="T29" s="132"/>
      <c r="U29" s="132"/>
      <c r="V29" s="132"/>
      <c r="W29" s="132"/>
      <c r="X29" s="132"/>
      <c r="Y29" s="132"/>
      <c r="Z29" s="132"/>
      <c r="AA29" s="132"/>
      <c r="AB29" s="132"/>
      <c r="AC29" s="132"/>
      <c r="AD29" s="132"/>
      <c r="AE29" s="132"/>
      <c r="AF29" s="132"/>
    </row>
    <row r="30" spans="1:32" s="25" customFormat="1" ht="12" customHeight="1">
      <c r="A30" s="228" t="s">
        <v>129</v>
      </c>
      <c r="B30" s="265" t="s">
        <v>1</v>
      </c>
      <c r="C30" s="266">
        <v>19684.326377548095</v>
      </c>
      <c r="D30" s="267">
        <f>C30/C$30*100</f>
        <v>100</v>
      </c>
      <c r="E30" s="266">
        <v>105682.33513507026</v>
      </c>
      <c r="F30" s="267">
        <f>E30/E$30*100</f>
        <v>100</v>
      </c>
      <c r="G30" s="268">
        <f t="shared" si="0"/>
        <v>5.368857084975553</v>
      </c>
      <c r="H30" s="290"/>
      <c r="I30" s="269">
        <v>6601.102799552212</v>
      </c>
      <c r="J30" s="267">
        <f>I30/I$30*100</f>
        <v>100</v>
      </c>
      <c r="K30" s="266">
        <v>47090.71669816959</v>
      </c>
      <c r="L30" s="267">
        <f>K30/K$30*100</f>
        <v>100</v>
      </c>
      <c r="M30" s="270">
        <f>K30/I30</f>
        <v>7.133765088670336</v>
      </c>
      <c r="N30" s="129"/>
      <c r="O30" s="129"/>
      <c r="P30" s="129"/>
      <c r="Q30" s="129"/>
      <c r="R30" s="129"/>
      <c r="S30" s="129"/>
      <c r="T30" s="129"/>
      <c r="U30" s="129"/>
      <c r="V30" s="129"/>
      <c r="W30" s="129"/>
      <c r="X30" s="129"/>
      <c r="Y30" s="129"/>
      <c r="Z30" s="129"/>
      <c r="AA30" s="129"/>
      <c r="AB30" s="129"/>
      <c r="AC30" s="129"/>
      <c r="AD30" s="129"/>
      <c r="AE30" s="129"/>
      <c r="AF30" s="129"/>
    </row>
    <row r="31" spans="1:32" s="25" customFormat="1" ht="12" customHeight="1">
      <c r="A31" s="271"/>
      <c r="B31" s="272" t="s">
        <v>27</v>
      </c>
      <c r="C31" s="273">
        <v>12553.832246956488</v>
      </c>
      <c r="D31" s="274">
        <f>C31/C$30*100</f>
        <v>63.77577777452098</v>
      </c>
      <c r="E31" s="273">
        <v>70219.05945708085</v>
      </c>
      <c r="F31" s="274">
        <f>E31/E$30*100</f>
        <v>66.44351619155218</v>
      </c>
      <c r="G31" s="275">
        <f t="shared" si="0"/>
        <v>5.593436177554829</v>
      </c>
      <c r="H31" s="238">
        <f>E31/E$31*100</f>
        <v>100</v>
      </c>
      <c r="I31" s="276">
        <v>5236.637871565113</v>
      </c>
      <c r="J31" s="274">
        <f>I31/I$30*100</f>
        <v>79.32974278055997</v>
      </c>
      <c r="K31" s="273">
        <v>36039.42602615322</v>
      </c>
      <c r="L31" s="274">
        <f>K31/K$30*100</f>
        <v>76.53191234516518</v>
      </c>
      <c r="M31" s="277">
        <f>K31/I31</f>
        <v>6.882168847658326</v>
      </c>
      <c r="N31" s="129"/>
      <c r="O31" s="129"/>
      <c r="P31" s="129"/>
      <c r="Q31" s="129"/>
      <c r="R31" s="129"/>
      <c r="S31" s="129"/>
      <c r="T31" s="129"/>
      <c r="U31" s="129"/>
      <c r="V31" s="129"/>
      <c r="W31" s="129"/>
      <c r="X31" s="129"/>
      <c r="Y31" s="129"/>
      <c r="Z31" s="129"/>
      <c r="AA31" s="129"/>
      <c r="AB31" s="129"/>
      <c r="AC31" s="129"/>
      <c r="AD31" s="129"/>
      <c r="AE31" s="129"/>
      <c r="AF31" s="129"/>
    </row>
    <row r="32" spans="1:32" s="25" customFormat="1" ht="12" customHeight="1">
      <c r="A32" s="278"/>
      <c r="B32" s="279" t="s">
        <v>101</v>
      </c>
      <c r="C32" s="280">
        <v>7130.494130591611</v>
      </c>
      <c r="D32" s="281">
        <f>C32/C$30*100</f>
        <v>36.22422222547904</v>
      </c>
      <c r="E32" s="280">
        <v>35463.275677989455</v>
      </c>
      <c r="F32" s="281">
        <f>E32/E$30*100</f>
        <v>33.556483808447865</v>
      </c>
      <c r="G32" s="282">
        <f t="shared" si="0"/>
        <v>4.9734667792296605</v>
      </c>
      <c r="H32" s="244">
        <f>E32/E$32*100</f>
        <v>100</v>
      </c>
      <c r="I32" s="283">
        <v>1364.4649279870994</v>
      </c>
      <c r="J32" s="281">
        <f>I32/I$30*100</f>
        <v>20.670257219440035</v>
      </c>
      <c r="K32" s="280">
        <v>11051.290672016341</v>
      </c>
      <c r="L32" s="281">
        <f>K32/K$30*100</f>
        <v>23.468087654834743</v>
      </c>
      <c r="M32" s="284">
        <f>K32/I32</f>
        <v>8.099358543659708</v>
      </c>
      <c r="N32" s="129"/>
      <c r="O32" s="129"/>
      <c r="P32" s="129"/>
      <c r="Q32" s="129"/>
      <c r="R32" s="129"/>
      <c r="S32" s="129"/>
      <c r="T32" s="129"/>
      <c r="U32" s="129"/>
      <c r="V32" s="129"/>
      <c r="W32" s="129"/>
      <c r="X32" s="129"/>
      <c r="Y32" s="129"/>
      <c r="Z32" s="129"/>
      <c r="AA32" s="129"/>
      <c r="AB32" s="129"/>
      <c r="AC32" s="129"/>
      <c r="AD32" s="129"/>
      <c r="AE32" s="129"/>
      <c r="AF32" s="129"/>
    </row>
    <row r="33" spans="1:31" s="16" customFormat="1" ht="36.75" customHeight="1">
      <c r="A33" s="382" t="s">
        <v>134</v>
      </c>
      <c r="B33" s="383"/>
      <c r="C33" s="383"/>
      <c r="D33" s="383"/>
      <c r="E33" s="383"/>
      <c r="F33" s="383"/>
      <c r="G33" s="383"/>
      <c r="H33" s="383"/>
      <c r="I33" s="383"/>
      <c r="J33" s="383"/>
      <c r="K33" s="383"/>
      <c r="L33" s="383"/>
      <c r="M33" s="383"/>
      <c r="N33" s="135"/>
      <c r="O33" s="135"/>
      <c r="P33" s="135"/>
      <c r="Q33" s="135"/>
      <c r="R33" s="135"/>
      <c r="S33" s="135"/>
      <c r="T33" s="135"/>
      <c r="U33" s="135"/>
      <c r="V33" s="135"/>
      <c r="W33" s="135"/>
      <c r="X33" s="135"/>
      <c r="Y33" s="135"/>
      <c r="Z33" s="135"/>
      <c r="AA33" s="135"/>
      <c r="AB33" s="135"/>
      <c r="AC33" s="135"/>
      <c r="AD33" s="135"/>
      <c r="AE33" s="135"/>
    </row>
    <row r="34" spans="1:32" ht="12.75">
      <c r="A34" s="40" t="s">
        <v>132</v>
      </c>
      <c r="C34" s="136"/>
      <c r="AF34" s="40"/>
    </row>
    <row r="36" spans="1:32" ht="12.75">
      <c r="A36" s="215" t="s">
        <v>141</v>
      </c>
      <c r="AF36" s="40"/>
    </row>
  </sheetData>
  <sheetProtection/>
  <mergeCells count="11">
    <mergeCell ref="A33:M33"/>
    <mergeCell ref="K4:L4"/>
    <mergeCell ref="M4:M5"/>
    <mergeCell ref="A3:B5"/>
    <mergeCell ref="I3:M3"/>
    <mergeCell ref="C3:H3"/>
    <mergeCell ref="C4:D4"/>
    <mergeCell ref="E4:F4"/>
    <mergeCell ref="G4:G5"/>
    <mergeCell ref="H4:H5"/>
    <mergeCell ref="I4:J4"/>
  </mergeCells>
  <hyperlinks>
    <hyperlink ref="K1" location="sommaire!A1" display="Retour au sommaire "/>
  </hyperlink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Abdel khiati</dc:creator>
  <cp:keywords/>
  <dc:description/>
  <cp:lastModifiedBy>Daniel RULFI</cp:lastModifiedBy>
  <cp:lastPrinted>2013-11-28T16:07:26Z</cp:lastPrinted>
  <dcterms:created xsi:type="dcterms:W3CDTF">2011-06-21T08:22:47Z</dcterms:created>
  <dcterms:modified xsi:type="dcterms:W3CDTF">2013-11-28T16:07:33Z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