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65461" windowWidth="13500" windowHeight="5625" tabRatio="936" activeTab="0"/>
  </bookViews>
  <sheets>
    <sheet name="Sommaire" sheetId="1" r:id="rId1"/>
    <sheet name="Ens voyages selon durée destin" sheetId="2" r:id="rId2"/>
    <sheet name="Ens voyages selon cat aggloméra" sheetId="3" r:id="rId3"/>
    <sheet name="Ens voyages selon dest et motif" sheetId="4" r:id="rId4"/>
    <sheet name="Ens voyages selon région" sheetId="5" r:id="rId5"/>
    <sheet name="voyages perso selon durée  dest" sheetId="6" r:id="rId6"/>
    <sheet name="voyages perso selon categ agglo" sheetId="7" r:id="rId7"/>
    <sheet name="voyages perso selon durée dest" sheetId="8" r:id="rId8"/>
    <sheet name="voyages perso par région destin" sheetId="9" r:id="rId9"/>
    <sheet name="voyages perso etranger" sheetId="10" r:id="rId10"/>
    <sheet name="voyages perso par pays destinat" sheetId="11" r:id="rId11"/>
    <sheet name="voyage perso selon mode transp" sheetId="12" r:id="rId12"/>
    <sheet name="voyages perso selon raison mois" sheetId="13" r:id="rId13"/>
    <sheet name="voyages perso selon dest heberg" sheetId="14" r:id="rId14"/>
    <sheet name="voyages perso selon esp tourist" sheetId="15" r:id="rId15"/>
    <sheet name="voyages perso selon mois et esp" sheetId="16" r:id="rId16"/>
    <sheet name="voyages perso selon depart dest" sheetId="17" r:id="rId17"/>
    <sheet name="voyages perso selon region orig" sheetId="18" r:id="rId18"/>
    <sheet name="voyages perso selon mois retour" sheetId="19" r:id="rId19"/>
    <sheet name="voyages perso par type reservat" sheetId="20" r:id="rId20"/>
    <sheet name="voyages perso par type prestat" sheetId="21" r:id="rId21"/>
    <sheet name="voyages profess duree destinat" sheetId="22" r:id="rId22"/>
    <sheet name="voyages profess selon mois " sheetId="23" r:id="rId23"/>
    <sheet name="AR  destination" sheetId="24" r:id="rId24"/>
    <sheet name="AR  mois_destination" sheetId="25" r:id="rId25"/>
  </sheets>
  <definedNames>
    <definedName name="_xlnm.Print_Area" localSheetId="23">'AR  destination'!$A$1:$K$34</definedName>
    <definedName name="_xlnm.Print_Area" localSheetId="24">'AR  mois_destination'!$A$1:$K$22</definedName>
    <definedName name="_xlnm.Print_Area" localSheetId="2">'Ens voyages selon cat aggloméra'!$A$1:$P$14</definedName>
    <definedName name="_xlnm.Print_Area" localSheetId="3">'Ens voyages selon dest et motif'!$A$1:$K$33</definedName>
    <definedName name="_xlnm.Print_Area" localSheetId="4">'Ens voyages selon région'!$A$1:$O$37</definedName>
    <definedName name="_xlnm.Print_Area" localSheetId="11">'voyage perso selon mode transp'!$A$1:$T$31</definedName>
    <definedName name="_xlnm.Print_Area" localSheetId="9">'voyages perso etranger'!$A$1:$Y$19</definedName>
    <definedName name="_xlnm.Print_Area" localSheetId="10">'voyages perso par pays destinat'!$A$1:$H$51</definedName>
    <definedName name="_xlnm.Print_Area" localSheetId="8">'voyages perso par région destin'!$A$1:$Y$32</definedName>
    <definedName name="_xlnm.Print_Area" localSheetId="20">'voyages perso par type prestat'!$A$1:$J$23</definedName>
    <definedName name="_xlnm.Print_Area" localSheetId="19">'voyages perso par type reservat'!$A$1:$J$17</definedName>
    <definedName name="_xlnm.Print_Area" localSheetId="6">'voyages perso selon categ agglo'!$A$1:$S$14</definedName>
    <definedName name="_xlnm.Print_Area" localSheetId="16">'voyages perso selon depart dest'!$A$1:$X$24</definedName>
    <definedName name="_xlnm.Print_Area" localSheetId="13">'voyages perso selon dest heberg'!$A$1:$AG$35</definedName>
    <definedName name="_xlnm.Print_Area" localSheetId="5">'voyages perso selon durée  dest'!$A$1:$S$17</definedName>
    <definedName name="_xlnm.Print_Area" localSheetId="7">'voyages perso selon durée dest'!$A$1:$Z$20</definedName>
    <definedName name="_xlnm.Print_Area" localSheetId="14">'voyages perso selon esp tourist'!$A$1:$U$19</definedName>
    <definedName name="_xlnm.Print_Area" localSheetId="15">'voyages perso selon mois et esp'!$A$1:$N$41</definedName>
    <definedName name="_xlnm.Print_Area" localSheetId="18">'voyages perso selon mois retour'!$A$1:$P$22</definedName>
    <definedName name="_xlnm.Print_Area" localSheetId="12">'voyages perso selon raison mois'!$A$1:$N$33</definedName>
    <definedName name="_xlnm.Print_Area" localSheetId="17">'voyages perso selon region orig'!$A$1:$AC$77</definedName>
    <definedName name="_xlnm.Print_Area" localSheetId="21">'voyages profess duree destinat'!$A$1:$AB$25</definedName>
    <definedName name="_xlnm.Print_Area" localSheetId="22">'voyages profess selon mois '!$A$1:$K$24</definedName>
  </definedNames>
  <calcPr fullCalcOnLoad="1"/>
</workbook>
</file>

<file path=xl/sharedStrings.xml><?xml version="1.0" encoding="utf-8"?>
<sst xmlns="http://schemas.openxmlformats.org/spreadsheetml/2006/main" count="858" uniqueCount="318">
  <si>
    <t>Amérique</t>
  </si>
  <si>
    <t>SOMMAIRE</t>
  </si>
  <si>
    <t>Taux de départ (en %)</t>
  </si>
  <si>
    <t>Nombre moyen de voyages par individu parti</t>
  </si>
  <si>
    <t xml:space="preserve">      Ils ont pu également effectuer un ou plusieurs voyages à l'étranger.</t>
  </si>
  <si>
    <t xml:space="preserve">      Ils ont pu également effectuer un ou plusieurs voyages en France métropolitaine.</t>
  </si>
  <si>
    <t>2 000 à moins de 20 000 habitants</t>
  </si>
  <si>
    <t>20 000 à moins de 100 000 habitants</t>
  </si>
  <si>
    <t>Ensemble</t>
  </si>
  <si>
    <t xml:space="preserve">Ensemble des voyages : taux de départ et nombre moyen de voyages par individu parti </t>
  </si>
  <si>
    <t>Selon la durée et la destination</t>
  </si>
  <si>
    <t>Toutes durées et toutes destinations</t>
  </si>
  <si>
    <t>Courts voyages (1 à 3 nuitées)</t>
  </si>
  <si>
    <t>Longs voyages  (au moins 4 nuitées)</t>
  </si>
  <si>
    <t>En milliers</t>
  </si>
  <si>
    <t>Destination</t>
  </si>
  <si>
    <t>Motif</t>
  </si>
  <si>
    <t>Données</t>
  </si>
  <si>
    <t>Personnel</t>
  </si>
  <si>
    <t>Voyages</t>
  </si>
  <si>
    <t>Nuitées</t>
  </si>
  <si>
    <t>Professionnel</t>
  </si>
  <si>
    <t>Total</t>
  </si>
  <si>
    <t>Durée moyenne de voyage (en nuitées)</t>
  </si>
  <si>
    <t>Ensemble des voyages : nombre de voyages et nuitées, durée moyenne de voyage</t>
  </si>
  <si>
    <t>Selon la destination et le motif du voyage</t>
  </si>
  <si>
    <t>Durée moyenne de  voyage (en nuitées)</t>
  </si>
  <si>
    <t>Total France</t>
  </si>
  <si>
    <t>Régions émettrices (ou de résidence)</t>
  </si>
  <si>
    <t>Régions réceptrices (ou de destination)</t>
  </si>
  <si>
    <t>Solde touristique = réception - émission (en milliers)</t>
  </si>
  <si>
    <t>Alsace</t>
  </si>
  <si>
    <t>Aquitaine</t>
  </si>
  <si>
    <t>Auvergne</t>
  </si>
  <si>
    <t>Basse-Normandie</t>
  </si>
  <si>
    <t>Bourgogne</t>
  </si>
  <si>
    <t>Bretagne</t>
  </si>
  <si>
    <t>Centre</t>
  </si>
  <si>
    <t>Champagne-Ardenne</t>
  </si>
  <si>
    <t>Corse</t>
  </si>
  <si>
    <t>Franche-Comté</t>
  </si>
  <si>
    <t>Haute-Normandie</t>
  </si>
  <si>
    <t>Languedoc-Roussillon</t>
  </si>
  <si>
    <t>Limousin</t>
  </si>
  <si>
    <t>Lorraine</t>
  </si>
  <si>
    <t>Midi-Pyrénées</t>
  </si>
  <si>
    <t>Pays de la Loire</t>
  </si>
  <si>
    <t>Picardie</t>
  </si>
  <si>
    <t>Poitou-Charentes</t>
  </si>
  <si>
    <t>Rhône-Alpes</t>
  </si>
  <si>
    <t>Total France métropolitaine</t>
  </si>
  <si>
    <t>Voyages pour 
motif personnel</t>
  </si>
  <si>
    <t>Nuitées pour
motif personnel</t>
  </si>
  <si>
    <t>Durée moyenne
de voyage 
pour motif personnel
(en nuitées)</t>
  </si>
  <si>
    <t>Part de la région
pour les nuitées
en motif personnel
(en %)</t>
  </si>
  <si>
    <t>Part de la région
pour les voyages
en motif personnel
(en %)</t>
  </si>
  <si>
    <t>Taux de départ
tous motifs
(en %)</t>
  </si>
  <si>
    <t>Nombre moyen 
de voyages
 tous motifs
par individu parti</t>
  </si>
  <si>
    <t xml:space="preserve"> Taux de départ
pour motif personnel
(en %)</t>
  </si>
  <si>
    <t>Nombre moyen 
de voyages
pour motif personnel
par individu parti</t>
  </si>
  <si>
    <t>Ensemble des voyages personnels</t>
  </si>
  <si>
    <t xml:space="preserve">     Ils ont pu également effectuer un ou plusieurs voyages personnels à l'étranger.</t>
  </si>
  <si>
    <t>Voyages pour motifs personnels : taux de départ et nombre moyen de voyages</t>
  </si>
  <si>
    <t>Longs voyages (au moins 4 nuitées)</t>
  </si>
  <si>
    <t xml:space="preserve">Courts voyages (1 à 3 nuitées) </t>
  </si>
  <si>
    <t>Durée moyenne de voyage
(en nuitées)</t>
  </si>
  <si>
    <t>Nombre de voyages (en milliers)</t>
  </si>
  <si>
    <t>Nombre de nuitées (en milliers)</t>
  </si>
  <si>
    <t>dont</t>
  </si>
  <si>
    <t>France métropolitaine</t>
  </si>
  <si>
    <t>Voyages pour motifs personnels : nombre de voyages et de nuitées, durée moyenne de voyage</t>
  </si>
  <si>
    <t>Nord - Pas-de-Calais</t>
  </si>
  <si>
    <t>Allemagne</t>
  </si>
  <si>
    <t>Espagne</t>
  </si>
  <si>
    <t>Italie</t>
  </si>
  <si>
    <t>Portugal</t>
  </si>
  <si>
    <t>Suisse</t>
  </si>
  <si>
    <t>Afrique</t>
  </si>
  <si>
    <t>* Le total est légèrement supérieur à la somme des grandes zones de destination. L'écart correspond aux voyages déclarés dont la destination n'est pas renseignée.</t>
  </si>
  <si>
    <t>Par grande zone de destination à l'étranger</t>
  </si>
  <si>
    <t>Asie et Océanie</t>
  </si>
  <si>
    <t>Voyages
(en milliers)</t>
  </si>
  <si>
    <t>Part
(en %)</t>
  </si>
  <si>
    <t>Nuitées
(en milliers)</t>
  </si>
  <si>
    <t>Europe</t>
  </si>
  <si>
    <t>Irlande</t>
  </si>
  <si>
    <t>Autriche</t>
  </si>
  <si>
    <t>Grèce</t>
  </si>
  <si>
    <t>Russie</t>
  </si>
  <si>
    <t>Croatie</t>
  </si>
  <si>
    <t>République tchèque</t>
  </si>
  <si>
    <t>Canada</t>
  </si>
  <si>
    <t>Mexique</t>
  </si>
  <si>
    <t>République dominicaine</t>
  </si>
  <si>
    <t>Algérie</t>
  </si>
  <si>
    <t>Tunisie</t>
  </si>
  <si>
    <t>Egypte</t>
  </si>
  <si>
    <t>Sénégal</t>
  </si>
  <si>
    <t>Japon</t>
  </si>
  <si>
    <t>Chine</t>
  </si>
  <si>
    <t>Vietnam</t>
  </si>
  <si>
    <t>Australie</t>
  </si>
  <si>
    <t>Inde</t>
  </si>
  <si>
    <t>Thaïlande</t>
  </si>
  <si>
    <t>Durée moyenne
 de voyage
(en nuitées)</t>
  </si>
  <si>
    <t>Turquie</t>
  </si>
  <si>
    <t>Pays-Bas</t>
  </si>
  <si>
    <t>Mode de transport</t>
  </si>
  <si>
    <t>Voiture, deux roues</t>
  </si>
  <si>
    <t>Train</t>
  </si>
  <si>
    <t>Avion</t>
  </si>
  <si>
    <t>Autocar</t>
  </si>
  <si>
    <t>Camping-car</t>
  </si>
  <si>
    <t>Bateau</t>
  </si>
  <si>
    <t>Autre</t>
  </si>
  <si>
    <t>Total toutes destinations</t>
  </si>
  <si>
    <t>Voyages pour motifs personnels : nombre et répartition des voyages et des nuitées</t>
  </si>
  <si>
    <t>Toutes destinations</t>
  </si>
  <si>
    <t>Janvier</t>
  </si>
  <si>
    <t>Février</t>
  </si>
  <si>
    <t>Mars</t>
  </si>
  <si>
    <t>Avril</t>
  </si>
  <si>
    <t>Mai</t>
  </si>
  <si>
    <t>Juin</t>
  </si>
  <si>
    <t>Juillet</t>
  </si>
  <si>
    <t>Août</t>
  </si>
  <si>
    <t>Septembre</t>
  </si>
  <si>
    <t>Octobre</t>
  </si>
  <si>
    <t>Novembre</t>
  </si>
  <si>
    <t>Décembre</t>
  </si>
  <si>
    <t>Tous motifs (en milliers)</t>
  </si>
  <si>
    <t>En nuitées</t>
  </si>
  <si>
    <t>Durée moyenne de voyage</t>
  </si>
  <si>
    <t>Visite famille</t>
  </si>
  <si>
    <t>Visite amis</t>
  </si>
  <si>
    <t>Autre : santé, formation, pèlerinage…</t>
  </si>
  <si>
    <t>Non renseigné</t>
  </si>
  <si>
    <t>Tous motifs</t>
  </si>
  <si>
    <t>Voyages pour motifs personnels : répartition des voyages et des nuitées, durée moyenne de voyage</t>
  </si>
  <si>
    <t xml:space="preserve">Visite famille </t>
  </si>
  <si>
    <t xml:space="preserve">Visite amis </t>
  </si>
  <si>
    <t xml:space="preserve">Non renseigné </t>
  </si>
  <si>
    <t>Mode d'hébergement</t>
  </si>
  <si>
    <t>Hébergement marchand</t>
  </si>
  <si>
    <t>Hébergement non marchand</t>
  </si>
  <si>
    <t>Voyages pour motifs personnels : nombre et répartition des voyages et des nuitées, durée moyenne de voyage</t>
  </si>
  <si>
    <t>Par mode 
d'hébergement
(en %)</t>
  </si>
  <si>
    <t>Par mode 
d'hébergement 
et par destination
(en %)</t>
  </si>
  <si>
    <t>Ensemble des voyages : taux de départ, nombre moyen de voyages, durée moyenne de voyage, nuitées</t>
  </si>
  <si>
    <t>Voyages pour motifs personnels : taux de départ, nombre moyen de voyages</t>
  </si>
  <si>
    <t>Retour au sommaire</t>
  </si>
  <si>
    <t>Littoral rural</t>
  </si>
  <si>
    <t>Littoral urbain</t>
  </si>
  <si>
    <t>Total littoral</t>
  </si>
  <si>
    <t>Montagne hors station</t>
  </si>
  <si>
    <t>Montagne station</t>
  </si>
  <si>
    <t>Total montagne</t>
  </si>
  <si>
    <t>Rural</t>
  </si>
  <si>
    <t>Urbain</t>
  </si>
  <si>
    <t>Nuit</t>
  </si>
  <si>
    <t>janvier</t>
  </si>
  <si>
    <t>février</t>
  </si>
  <si>
    <t>mars</t>
  </si>
  <si>
    <t>avril</t>
  </si>
  <si>
    <t>mai</t>
  </si>
  <si>
    <t>juin</t>
  </si>
  <si>
    <t>juillet</t>
  </si>
  <si>
    <t>août</t>
  </si>
  <si>
    <t>septembre</t>
  </si>
  <si>
    <t>octobre</t>
  </si>
  <si>
    <t>novembre</t>
  </si>
  <si>
    <t>décembre</t>
  </si>
  <si>
    <t>Littoral</t>
  </si>
  <si>
    <t>Montagne</t>
  </si>
  <si>
    <t>station de ski</t>
  </si>
  <si>
    <t>.</t>
  </si>
  <si>
    <t>Total (en milliers)</t>
  </si>
  <si>
    <t>Voyages pour motifs personnels : nombre et répartition des voyages et nuitées</t>
  </si>
  <si>
    <t>Voyages pour motifs personnels : répartition des nuitées</t>
  </si>
  <si>
    <t xml:space="preserve">En % </t>
  </si>
  <si>
    <t xml:space="preserve">Littoral rural </t>
  </si>
  <si>
    <t xml:space="preserve">Littoral urbain </t>
  </si>
  <si>
    <t xml:space="preserve">Total littoral </t>
  </si>
  <si>
    <t xml:space="preserve">Montagne hors station </t>
  </si>
  <si>
    <t xml:space="preserve">Montagne station </t>
  </si>
  <si>
    <t xml:space="preserve">Total montagne </t>
  </si>
  <si>
    <t xml:space="preserve">Rural </t>
  </si>
  <si>
    <t xml:space="preserve">Urbain </t>
  </si>
  <si>
    <t xml:space="preserve">Total </t>
  </si>
  <si>
    <t>Département 
de destination</t>
  </si>
  <si>
    <t>Durée moyenne
 de voyage 
(en nuitées)</t>
  </si>
  <si>
    <t>Région d'origine</t>
  </si>
  <si>
    <t>Répartition des voyages (en %)</t>
  </si>
  <si>
    <t>Répartition des nuitées (en %)</t>
  </si>
  <si>
    <t>Voyages (en milliers)</t>
  </si>
  <si>
    <t>Total des voyages réservés (en milliers)</t>
  </si>
  <si>
    <t>En France</t>
  </si>
  <si>
    <t xml:space="preserve">Répartition des voyages réservés par type d'organisme (en %) </t>
  </si>
  <si>
    <t>Par un autre organisme de réservation</t>
  </si>
  <si>
    <t>Voyages pour motifs personnels : nombre et répartition des voyages réservés</t>
  </si>
  <si>
    <t>Par zone de destination et par type d'organisme de réservation</t>
  </si>
  <si>
    <t>Part des voyages réservés dans l'ensemble des voyages (en %)</t>
  </si>
  <si>
    <t>Par type de prestation réservée</t>
  </si>
  <si>
    <t>Total des voyages comprenant au moins la réservation du transport (en milliers)</t>
  </si>
  <si>
    <t>Part dans l'ensemble des voyages (en %)</t>
  </si>
  <si>
    <t>Part dans l'ensemble des voyages en France (en %)</t>
  </si>
  <si>
    <t>Total des voyages comprenant au moins la réservation de l'hébergement (en milliers)</t>
  </si>
  <si>
    <t>Total des voyages comprenant au moins la réservation des activités sur place (en milliers)</t>
  </si>
  <si>
    <t>Ensemble des voyages professionnels</t>
  </si>
  <si>
    <t>Voyages pour motifs professionnels : nombre de voyages et de nuitées, durée moyenne de voyage</t>
  </si>
  <si>
    <t>En France
métropolitaine</t>
  </si>
  <si>
    <t>Voyages pour motifs personnels : répartition des nuitées, durée moyenne de voyage</t>
  </si>
  <si>
    <t xml:space="preserve">     Ils ont pu également effectuer un ou plusieurs voyages personnels en France métropolitaine.</t>
  </si>
  <si>
    <t>Ce chapitre rassemble les données sur l'activité touristique des Français, en France et à l'étranger. L’enquête SDT permet de suivre l'évolution des comportements touristiques des résidents en France. Cette enquête mensuelle est réalisée par voie postale auprès d’un panel de 20 000 personnes, âgées de 15 ans et plus, représentatif de la population résidente. Par convention, dans la suite du chapitre, le terme « Français » désigne l’ensemble des résidents en France.</t>
  </si>
  <si>
    <t>Belgique + Luxembourg</t>
  </si>
  <si>
    <t xml:space="preserve">            Camping </t>
  </si>
  <si>
    <t xml:space="preserve">            Location, gîte ou chambre d'hôte </t>
  </si>
  <si>
    <t xml:space="preserve">            Famille </t>
  </si>
  <si>
    <t xml:space="preserve">            Amis </t>
  </si>
  <si>
    <t>Répartition des nuitées
 (en %)</t>
  </si>
  <si>
    <t>Rang du département</t>
  </si>
  <si>
    <t xml:space="preserve">Selon la région d'origine et la zone de destination </t>
  </si>
  <si>
    <t>Étranger + DOM</t>
  </si>
  <si>
    <t>Total Étranger + DOM</t>
  </si>
  <si>
    <t>Total DOM</t>
  </si>
  <si>
    <t>Total étranger *
(hors DOM)</t>
  </si>
  <si>
    <t>Part dans l'ensemble des voyages à l'étranger + DOM (en %)</t>
  </si>
  <si>
    <t>100 000 habitants et plus,</t>
  </si>
  <si>
    <t>- hors agglomération parisienne</t>
  </si>
  <si>
    <t>Moins de 2 000 habitants</t>
  </si>
  <si>
    <t>Total étranger + DOM</t>
  </si>
  <si>
    <t>Autres pays</t>
  </si>
  <si>
    <t>Belgique</t>
  </si>
  <si>
    <t>Luxembourg</t>
  </si>
  <si>
    <t>Andorre</t>
  </si>
  <si>
    <t>Sans autre indication</t>
  </si>
  <si>
    <t>Selon le type d'espace de la commune de destination (France métropolitaine)</t>
  </si>
  <si>
    <t>Selon la catégorie d'agglomération de résidence</t>
  </si>
  <si>
    <t>Voyages pour motifs personnels : nombre et répartition des voyages, des nuitées, durée moyenne de voyage</t>
  </si>
  <si>
    <t>Selon la destination et le mode de transport principal pour se rendre sur place</t>
  </si>
  <si>
    <t xml:space="preserve">Selon la destination et le mode d'hébergement </t>
  </si>
  <si>
    <t>Type d'espace</t>
  </si>
  <si>
    <t>Selon la région d'origine et la zone de destination</t>
  </si>
  <si>
    <t>Motif personnel</t>
  </si>
  <si>
    <t>Motif professionnel</t>
  </si>
  <si>
    <t>dont Grande-Bretagne</t>
  </si>
  <si>
    <t>dont États-Unis</t>
  </si>
  <si>
    <t>Autres pays d'Afrique</t>
  </si>
  <si>
    <t>Autres pays d'Amérique</t>
  </si>
  <si>
    <t>Autres pays d'Europe</t>
  </si>
  <si>
    <t>dont Maroc</t>
  </si>
  <si>
    <t>Autres pays d'Asie et Océanie</t>
  </si>
  <si>
    <t>Total étranger</t>
  </si>
  <si>
    <t>Les excursions à la journée par motif (personnel, professionnel)</t>
  </si>
  <si>
    <t xml:space="preserve">Région </t>
  </si>
  <si>
    <t>* Le total est légèrement supérieur à la somme des grandes zones de destination. L'écart correspond aux voyages dont la destination n'est pas renseignée.</t>
  </si>
  <si>
    <t>Répartition des excursions
(en %)</t>
  </si>
  <si>
    <t xml:space="preserve">dont   Hôtel </t>
  </si>
  <si>
    <t xml:space="preserve">dont   Résidence secondaire du foyer </t>
  </si>
  <si>
    <t>- agglomération parisienne</t>
  </si>
  <si>
    <t>Total voyages</t>
  </si>
  <si>
    <t>Total nuitées</t>
  </si>
  <si>
    <t>Provence - Alpes - Côte d'Azur</t>
  </si>
  <si>
    <t>Île-de-France</t>
  </si>
  <si>
    <t>En France métropolitaine</t>
  </si>
  <si>
    <t>À l'étranger</t>
  </si>
  <si>
    <t xml:space="preserve">Total Europe, dont </t>
  </si>
  <si>
    <t>Total étranger *
 (hors DOM)</t>
  </si>
  <si>
    <t>Selon la région de résidence et la région de destination, solde de fréquentation touristique en 2012</t>
  </si>
  <si>
    <t>Répartition des voyages en 2012</t>
  </si>
  <si>
    <t>Répartition des nuitées en 2012</t>
  </si>
  <si>
    <t>Répartition des voyages 
par mode
en 2012
(en %)</t>
  </si>
  <si>
    <t>Répartition des nuitées
par mode
en 2012
(en %)</t>
  </si>
  <si>
    <t>Selon le département de destination en 2012</t>
  </si>
  <si>
    <t>Selon la destination et le mois de retour en 2012</t>
  </si>
  <si>
    <t>Selon la destination en 2012</t>
  </si>
  <si>
    <t>Selon le mois et la zone de destination en 2012</t>
  </si>
  <si>
    <t>Selon la raison du voyage et le mois de retour en 2012 (France métropolitaine)</t>
  </si>
  <si>
    <t>Par pays de destination en 2012</t>
  </si>
  <si>
    <t>Selon le mois et le type d'espace de la commune de destination en 2012 (France métropolitaine)</t>
  </si>
  <si>
    <t>Source : Dgcis, enquête SDT.</t>
  </si>
  <si>
    <t>Population âgée de 15 ans et plus*
au 1er janvier 2012 (en milliers)</t>
  </si>
  <si>
    <t>*  Le nombre de résidents en France de 15 ans et plus représente 81,6% de la population totale.</t>
  </si>
  <si>
    <t>Source : Dgcis, enquête SDT ; Insee, bilan démographique.</t>
  </si>
  <si>
    <t>Part de la région dans la population âgée de 15 ans et plus
(en %)</t>
  </si>
  <si>
    <r>
      <t>En France métropolitaine</t>
    </r>
    <r>
      <rPr>
        <vertAlign val="superscript"/>
        <sz val="8"/>
        <color indexed="8"/>
        <rFont val="Arial"/>
        <family val="2"/>
      </rPr>
      <t xml:space="preserve"> (1)</t>
    </r>
  </si>
  <si>
    <r>
      <t xml:space="preserve">À l'étranger ou dans les DOM </t>
    </r>
    <r>
      <rPr>
        <vertAlign val="superscript"/>
        <sz val="8"/>
        <color indexed="8"/>
        <rFont val="Arial"/>
        <family val="2"/>
      </rPr>
      <t>(2)</t>
    </r>
  </si>
  <si>
    <r>
      <t xml:space="preserve">En France métropolitaine exclusivement </t>
    </r>
    <r>
      <rPr>
        <vertAlign val="superscript"/>
        <sz val="8"/>
        <color indexed="8"/>
        <rFont val="Arial"/>
        <family val="2"/>
      </rPr>
      <t>(3)</t>
    </r>
  </si>
  <si>
    <r>
      <t>(1)</t>
    </r>
    <r>
      <rPr>
        <sz val="8"/>
        <color indexed="8"/>
        <rFont val="Arial"/>
        <family val="2"/>
      </rPr>
      <t xml:space="preserve"> Proportion de Français de 15 ans et plus s'étant absentés au moins une fois en France métropolitaine.</t>
    </r>
  </si>
  <si>
    <r>
      <t>(2)</t>
    </r>
    <r>
      <rPr>
        <sz val="8"/>
        <color indexed="8"/>
        <rFont val="Arial"/>
        <family val="2"/>
      </rPr>
      <t xml:space="preserve"> Proportion de Français de 15 ans et plus s'étant rendu au moins une fois à l'étranger ou dans les DOM-COM.</t>
    </r>
  </si>
  <si>
    <r>
      <t>(3)</t>
    </r>
    <r>
      <rPr>
        <sz val="8"/>
        <color indexed="8"/>
        <rFont val="Arial"/>
        <family val="2"/>
      </rPr>
      <t xml:space="preserve"> Proportion de Français de 15 ans et plus s'étant absentés exclusivement en France métropolitaine.</t>
    </r>
  </si>
  <si>
    <r>
      <t>En France métropolitaine</t>
    </r>
    <r>
      <rPr>
        <vertAlign val="superscript"/>
        <sz val="8"/>
        <rFont val="Arial"/>
        <family val="2"/>
      </rPr>
      <t xml:space="preserve"> (1)</t>
    </r>
  </si>
  <si>
    <r>
      <t xml:space="preserve">À l'étranger ou dans les DOM </t>
    </r>
    <r>
      <rPr>
        <vertAlign val="superscript"/>
        <sz val="8"/>
        <rFont val="Arial"/>
        <family val="2"/>
      </rPr>
      <t>(2)</t>
    </r>
  </si>
  <si>
    <r>
      <t>(1)</t>
    </r>
    <r>
      <rPr>
        <sz val="8"/>
        <rFont val="Arial"/>
        <family val="2"/>
      </rPr>
      <t xml:space="preserve"> Proportion de Français de 15 ans et plus s'étant absentés au moins une fois en France métropolitaine pour un voyage personnel.</t>
    </r>
  </si>
  <si>
    <r>
      <t>(2)</t>
    </r>
    <r>
      <rPr>
        <sz val="8"/>
        <rFont val="Arial"/>
        <family val="2"/>
      </rPr>
      <t xml:space="preserve"> Proportion de Français de 15 ans et plus s'étant rendu au moins une fois à l'étranger ou dans les DOM-COM pour un voyage personnel.</t>
    </r>
  </si>
  <si>
    <t>Par région principale de destination en France</t>
  </si>
  <si>
    <r>
      <t xml:space="preserve">Scandinavie </t>
    </r>
    <r>
      <rPr>
        <vertAlign val="superscript"/>
        <sz val="8"/>
        <rFont val="Arial"/>
        <family val="2"/>
      </rPr>
      <t>(1)</t>
    </r>
  </si>
  <si>
    <r>
      <t>dont Moyen-Orient</t>
    </r>
    <r>
      <rPr>
        <vertAlign val="superscript"/>
        <sz val="8"/>
        <rFont val="Arial"/>
        <family val="2"/>
      </rPr>
      <t xml:space="preserve"> (2)</t>
    </r>
  </si>
  <si>
    <r>
      <t xml:space="preserve">(1) </t>
    </r>
    <r>
      <rPr>
        <sz val="8"/>
        <rFont val="Arial"/>
        <family val="2"/>
      </rPr>
      <t>La Scandinavie comprend la Suède, la Norvège, la Finlande et l'Islande.</t>
    </r>
  </si>
  <si>
    <r>
      <t xml:space="preserve">(2) </t>
    </r>
    <r>
      <rPr>
        <sz val="8"/>
        <rFont val="Arial"/>
        <family val="2"/>
      </rPr>
      <t>Le Moyen-Orient comprend l'Arabie saoudite, Bahreïn, les Émirats arabes unis, le Koweït, Oman, le Qatar, le Yémen, 
l'Afghanistan, l'Irak, l'Iran, Israël, la Jordanie, le Liban, la Syrie et Gaza et Jéricho.</t>
    </r>
  </si>
  <si>
    <t>En %</t>
  </si>
  <si>
    <t>Répartition des nuitées 
par type d'espace
en 2012
(en %)</t>
  </si>
  <si>
    <t>Répartition des voyages 
par type d'espace
en 2012
(en %)</t>
  </si>
  <si>
    <t>À l'étranger
 et dans les Dom</t>
  </si>
  <si>
    <t>À l'étranger + DOM</t>
  </si>
  <si>
    <t>Par un prestataire de services</t>
  </si>
  <si>
    <t>Par une agence de voyages ou un tour opérateur</t>
  </si>
  <si>
    <t xml:space="preserve">Selon la destination et le mode d'hébergement principal </t>
  </si>
  <si>
    <t>* Les modifications apportées en 2012 à la formulation des questions relatives aux voyages réservés rendent délicate l'analyse des évolutions 2012/2011.</t>
  </si>
  <si>
    <t xml:space="preserve">Agrément : vacances, tourisme, loisirs </t>
  </si>
  <si>
    <t>Agrément : vacances, tourisme, loisirs</t>
  </si>
  <si>
    <t>-</t>
  </si>
  <si>
    <t>Grande-Bretagne + Irlande</t>
  </si>
  <si>
    <t>Grande-Bretagne</t>
  </si>
  <si>
    <t>Source : DGCIS, enquête SDT</t>
  </si>
  <si>
    <t>VOYAGES PERSONNELS</t>
  </si>
  <si>
    <t>VOYAGES PROFESSIONNELS</t>
  </si>
  <si>
    <t>À l'étranger 
et dans les DOM</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</si>
</sst>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Red]\-#,##0.0"/>
    <numFmt numFmtId="166" formatCode="0.0%"/>
    <numFmt numFmtId="167" formatCode="#,##0;[Red]\-#,##0"/>
    <numFmt numFmtId="168" formatCode="0.000"/>
    <numFmt numFmtId="169" formatCode="_-* #,##0.0\ _F_-;\-* #,##0.0\ _F_-;_-* \-??\ _F_-;_-@_-"/>
    <numFmt numFmtId="170" formatCode="_-* #,##0.00\ _F_-;\-* #,##0.00\ _F_-;_-* \-??\ _F_-;_-@_-"/>
    <numFmt numFmtId="171" formatCode="_-* #,##0\ _F_-;\-* #,##0\ _F_-;_-* \-??\ _F_-;_-@_-"/>
    <numFmt numFmtId="172" formatCode="_-* #,##0.0\ _€_-;\-* #,##0.0\ _€_-;_-* \-?\ _€_-;_-@_-"/>
    <numFmt numFmtId="173" formatCode="_-* #,##0.00\ _€_-;\-* #,##0.00\ _€_-;_-* \-??\ _€_-;_-@_-"/>
    <numFmt numFmtId="174" formatCode="_-* #,##0\ _€_-;\-* #,##0\ _€_-;_-* \-??\ _€_-;_-@_-"/>
    <numFmt numFmtId="175" formatCode="_-* #,##0.0\ _€_-;\-* #,##0.0\ _€_-;_-* \-??\ _€_-;_-@_-"/>
    <numFmt numFmtId="176" formatCode="_-* #,##0.0\ _€_-;\-* #,##0.0\ _€_-;_-* &quot;-&quot;?\ _€_-;_-@_-"/>
    <numFmt numFmtId="177" formatCode="0.0&quot;    &quot;"/>
    <numFmt numFmtId="178" formatCode="_-* #,##0.000\ _€_-;\-* #,##0.000\ _€_-;_-* \-?\ _€_-;_-@_-"/>
    <numFmt numFmtId="179" formatCode="0.0&quot;  &quot;"/>
    <numFmt numFmtId="180" formatCode="0.0&quot;     &quot;"/>
    <numFmt numFmtId="181" formatCode="&quot;Vrai&quot;;&quot;Vrai&quot;;&quot;Faux&quot;"/>
    <numFmt numFmtId="182" formatCode="&quot;Actif&quot;;&quot;Actif&quot;;&quot;Inactif&quot;"/>
    <numFmt numFmtId="183" formatCode="#,##0.00;[Red]\-#,##0.00"/>
    <numFmt numFmtId="184" formatCode="_-* #,##0\ _€_-;\-* #,##0\ _€_-;_-* &quot;-&quot;??\ _€_-;_-@_-"/>
    <numFmt numFmtId="185" formatCode="0.0000000"/>
    <numFmt numFmtId="186" formatCode="0.000000"/>
    <numFmt numFmtId="187" formatCode="0.00000"/>
    <numFmt numFmtId="188" formatCode="0.0000"/>
    <numFmt numFmtId="189" formatCode="_-* #,##0.0\ _€_-;\-* #,##0.0\ _€_-;_-* &quot;-&quot;??\ _€_-;_-@_-"/>
    <numFmt numFmtId="190" formatCode="#,##0.0"/>
    <numFmt numFmtId="191" formatCode="_-* #,##0.000\ _€_-;\-* #,##0.000\ _€_-;_-* &quot;-&quot;??\ _€_-;_-@_-"/>
    <numFmt numFmtId="192" formatCode="0.00000000"/>
    <numFmt numFmtId="193" formatCode="#,##0.00\ &quot;€&quot;"/>
    <numFmt numFmtId="194" formatCode="_-* #,##0.000\ _F_-;\-* #,##0.000\ _F_-;_-* \-??\ _F_-;_-@_-"/>
    <numFmt numFmtId="195" formatCode="_-* #,##0.0000\ _F_-;\-* #,##0.0000\ _F_-;_-* \-??\ _F_-;_-@_-"/>
    <numFmt numFmtId="196" formatCode="#,##0.00\ _€"/>
    <numFmt numFmtId="197" formatCode="0.000%"/>
    <numFmt numFmtId="198" formatCode="0.000000000"/>
    <numFmt numFmtId="199" formatCode="0.0000000000"/>
  </numFmts>
  <fonts count="52">
    <font>
      <sz val="10"/>
      <name val="Arial"/>
      <family val="0"/>
    </font>
    <font>
      <b/>
      <sz val="10"/>
      <name val="Arial"/>
      <family val="2"/>
    </font>
    <font>
      <sz val="10"/>
      <color indexed="8"/>
      <name val="Arial"/>
      <family val="2"/>
    </font>
    <font>
      <sz val="10"/>
      <color indexed="10"/>
      <name val="Arial"/>
      <family val="2"/>
    </font>
    <font>
      <sz val="8"/>
      <name val="Arial"/>
      <family val="2"/>
    </font>
    <font>
      <sz val="8"/>
      <color indexed="8"/>
      <name val="Arial"/>
      <family val="2"/>
    </font>
    <font>
      <b/>
      <sz val="8"/>
      <color indexed="8"/>
      <name val="Arial"/>
      <family val="2"/>
    </font>
    <font>
      <sz val="8"/>
      <color indexed="10"/>
      <name val="Arial"/>
      <family val="2"/>
    </font>
    <font>
      <b/>
      <sz val="10"/>
      <color indexed="8"/>
      <name val="Arial"/>
      <family val="2"/>
    </font>
    <font>
      <b/>
      <sz val="8"/>
      <name val="Arial"/>
      <family val="2"/>
    </font>
    <font>
      <b/>
      <sz val="12"/>
      <name val="Arial"/>
      <family val="2"/>
    </font>
    <font>
      <i/>
      <sz val="8"/>
      <name val="Arial"/>
      <family val="2"/>
    </font>
    <font>
      <sz val="12"/>
      <name val="Arial"/>
      <family val="2"/>
    </font>
    <font>
      <b/>
      <sz val="9"/>
      <name val="Arial"/>
      <family val="2"/>
    </font>
    <font>
      <sz val="9"/>
      <name val="Arial"/>
      <family val="2"/>
    </font>
    <font>
      <i/>
      <sz val="10"/>
      <name val="Arial"/>
      <family val="2"/>
    </font>
    <font>
      <sz val="8"/>
      <name val="MS Sans Serif"/>
      <family val="2"/>
    </font>
    <font>
      <sz val="8"/>
      <name val="Times New Roman"/>
      <family val="1"/>
    </font>
    <font>
      <sz val="14"/>
      <name val="Arial"/>
      <family val="2"/>
    </font>
    <font>
      <u val="single"/>
      <sz val="10"/>
      <color indexed="12"/>
      <name val="Arial"/>
      <family val="2"/>
    </font>
    <font>
      <u val="single"/>
      <sz val="10"/>
      <color indexed="36"/>
      <name val="Arial"/>
      <family val="2"/>
    </font>
    <font>
      <sz val="9"/>
      <name val="Times New Roman"/>
      <family val="1"/>
    </font>
    <font>
      <sz val="8"/>
      <color indexed="9"/>
      <name val="Arial"/>
      <family val="2"/>
    </font>
    <font>
      <b/>
      <sz val="10"/>
      <color indexed="12"/>
      <name val="Arial"/>
      <family val="2"/>
    </font>
    <font>
      <sz val="10"/>
      <color indexed="12"/>
      <name val="Arial"/>
      <family val="2"/>
    </font>
    <font>
      <sz val="10"/>
      <color indexed="9"/>
      <name val="Arial"/>
      <family val="2"/>
    </font>
    <font>
      <b/>
      <sz val="10"/>
      <color indexed="52"/>
      <name val="Arial"/>
      <family val="2"/>
    </font>
    <font>
      <sz val="10"/>
      <color indexed="52"/>
      <name val="Arial"/>
      <family val="2"/>
    </font>
    <font>
      <sz val="10"/>
      <color indexed="54"/>
      <name val="Arial"/>
      <family val="2"/>
    </font>
    <font>
      <sz val="10"/>
      <color indexed="20"/>
      <name val="Arial"/>
      <family val="2"/>
    </font>
    <font>
      <sz val="10"/>
      <color indexed="60"/>
      <name val="Arial"/>
      <family val="2"/>
    </font>
    <font>
      <sz val="10"/>
      <color indexed="17"/>
      <name val="Arial"/>
      <family val="2"/>
    </font>
    <font>
      <i/>
      <sz val="10"/>
      <color indexed="23"/>
      <name val="Arial"/>
      <family val="2"/>
    </font>
    <font>
      <b/>
      <sz val="18"/>
      <color indexed="49"/>
      <name val="Cambria"/>
      <family val="2"/>
    </font>
    <font>
      <b/>
      <sz val="15"/>
      <color indexed="49"/>
      <name val="Arial"/>
      <family val="2"/>
    </font>
    <font>
      <b/>
      <sz val="13"/>
      <color indexed="49"/>
      <name val="Arial"/>
      <family val="2"/>
    </font>
    <font>
      <b/>
      <sz val="11"/>
      <color indexed="49"/>
      <name val="Arial"/>
      <family val="2"/>
    </font>
    <font>
      <b/>
      <sz val="10"/>
      <color indexed="9"/>
      <name val="Arial"/>
      <family val="2"/>
    </font>
    <font>
      <sz val="10"/>
      <name val="MS Sans Serif"/>
      <family val="2"/>
    </font>
    <font>
      <i/>
      <sz val="8"/>
      <color indexed="8"/>
      <name val="Arial"/>
      <family val="2"/>
    </font>
    <font>
      <sz val="8.75"/>
      <color indexed="8"/>
      <name val="Arial"/>
      <family val="2"/>
    </font>
    <font>
      <sz val="8.5"/>
      <color indexed="8"/>
      <name val="Arial"/>
      <family val="2"/>
    </font>
    <font>
      <sz val="9.2"/>
      <color indexed="8"/>
      <name val="Arial"/>
      <family val="2"/>
    </font>
    <font>
      <i/>
      <sz val="9.5"/>
      <color indexed="8"/>
      <name val="Arial"/>
      <family val="2"/>
    </font>
    <font>
      <b/>
      <i/>
      <sz val="10"/>
      <color indexed="12"/>
      <name val="Arial"/>
      <family val="2"/>
    </font>
    <font>
      <vertAlign val="superscript"/>
      <sz val="8"/>
      <color indexed="8"/>
      <name val="Arial"/>
      <family val="2"/>
    </font>
    <font>
      <vertAlign val="superscript"/>
      <sz val="8"/>
      <name val="Arial"/>
      <family val="2"/>
    </font>
    <font>
      <vertAlign val="superscript"/>
      <sz val="10"/>
      <name val="Arial"/>
      <family val="2"/>
    </font>
    <font>
      <b/>
      <sz val="11"/>
      <color indexed="62"/>
      <name val="Arial"/>
      <family val="2"/>
    </font>
    <font>
      <b/>
      <sz val="8"/>
      <color indexed="9"/>
      <name val="Arial"/>
      <family val="2"/>
    </font>
    <font>
      <b/>
      <sz val="11"/>
      <name val="Arial"/>
      <family val="2"/>
    </font>
    <font>
      <b/>
      <sz val="8"/>
      <color indexed="12"/>
      <name val="Arial"/>
      <family val="2"/>
    </font>
  </fonts>
  <fills count="2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62"/>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48"/>
        <bgColor indexed="64"/>
      </patternFill>
    </fill>
    <fill>
      <patternFill patternType="solid">
        <fgColor indexed="22"/>
        <bgColor indexed="64"/>
      </patternFill>
    </fill>
  </fills>
  <borders count="5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8"/>
      </left>
      <right style="double">
        <color indexed="8"/>
      </right>
      <top style="double">
        <color indexed="8"/>
      </top>
      <bottom style="double">
        <color indexed="8"/>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color indexed="8"/>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right style="thin"/>
      <top>
        <color indexed="63"/>
      </top>
      <bottom style="thin"/>
    </border>
    <border>
      <left style="thin">
        <color indexed="8"/>
      </left>
      <right style="thin">
        <color indexed="8"/>
      </right>
      <top style="thin"/>
      <bottom>
        <color indexed="63"/>
      </bottom>
    </border>
    <border>
      <left style="thin">
        <color indexed="8"/>
      </left>
      <right style="thin"/>
      <top>
        <color indexed="63"/>
      </top>
      <bottom style="thin"/>
    </border>
    <border>
      <left>
        <color indexed="63"/>
      </left>
      <right style="thin">
        <color indexed="8"/>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color indexed="63"/>
      </top>
      <bottom style="thin"/>
    </border>
    <border>
      <left style="thin">
        <color indexed="8"/>
      </left>
      <right style="thin"/>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color indexed="8"/>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9"/>
      </right>
      <top>
        <color indexed="63"/>
      </top>
      <bottom>
        <color indexed="63"/>
      </bottom>
    </border>
    <border>
      <left style="medium">
        <color indexed="9"/>
      </left>
      <right style="medium">
        <color indexed="9"/>
      </right>
      <top>
        <color indexed="63"/>
      </top>
      <bottom>
        <color indexed="63"/>
      </bottom>
    </border>
    <border>
      <left style="medium">
        <color indexed="9"/>
      </left>
      <right>
        <color indexed="63"/>
      </right>
      <top>
        <color indexed="63"/>
      </top>
      <bottom>
        <color indexed="63"/>
      </bottom>
    </border>
    <border>
      <left style="double">
        <color indexed="9"/>
      </left>
      <right style="medium">
        <color indexed="9"/>
      </right>
      <top>
        <color indexed="63"/>
      </top>
      <bottom>
        <color indexed="63"/>
      </bottom>
    </border>
    <border>
      <left style="medium">
        <color indexed="9"/>
      </left>
      <right style="double">
        <color indexed="9"/>
      </right>
      <top>
        <color indexed="63"/>
      </top>
      <bottom>
        <color indexed="63"/>
      </bottom>
    </border>
    <border>
      <left style="thin">
        <color indexed="8"/>
      </left>
      <right style="double">
        <color indexed="8"/>
      </right>
      <top>
        <color indexed="63"/>
      </top>
      <bottom>
        <color indexed="63"/>
      </bottom>
    </border>
    <border>
      <left style="double">
        <color indexed="8"/>
      </left>
      <right style="thin">
        <color indexed="8"/>
      </right>
      <top>
        <color indexed="63"/>
      </top>
      <bottom>
        <color indexed="63"/>
      </bottom>
    </border>
    <border>
      <left style="thin">
        <color indexed="8"/>
      </left>
      <right>
        <color indexed="63"/>
      </right>
      <top style="thin"/>
      <bottom style="thin"/>
    </border>
    <border>
      <left>
        <color indexed="63"/>
      </left>
      <right style="thin">
        <color indexed="8"/>
      </right>
      <top style="thin"/>
      <bottom>
        <color indexed="63"/>
      </bottom>
    </border>
    <border>
      <left>
        <color indexed="63"/>
      </left>
      <right style="thin">
        <color indexed="8"/>
      </right>
      <top>
        <color indexed="63"/>
      </top>
      <bottom style="thin"/>
    </border>
    <border>
      <left style="thin"/>
      <right style="thin">
        <color indexed="8"/>
      </right>
      <top>
        <color indexed="63"/>
      </top>
      <bottom>
        <color indexed="63"/>
      </bottom>
    </border>
    <border>
      <left style="medium">
        <color indexed="8"/>
      </left>
      <right style="thin">
        <color indexed="8"/>
      </right>
      <top>
        <color indexed="63"/>
      </top>
      <bottom>
        <color indexed="63"/>
      </bottom>
    </border>
    <border>
      <left style="medium">
        <color indexed="8"/>
      </left>
      <right style="thin">
        <color indexed="8"/>
      </right>
      <top style="thin"/>
      <bottom style="thin"/>
    </border>
    <border>
      <left style="thin">
        <color indexed="8"/>
      </left>
      <right style="thin">
        <color indexed="8"/>
      </right>
      <top style="thin"/>
      <bottom style="thin"/>
    </border>
    <border>
      <left style="thin"/>
      <right style="thin">
        <color indexed="8"/>
      </right>
      <top style="thin"/>
      <bottom>
        <color indexed="63"/>
      </bottom>
    </border>
    <border>
      <left style="thin"/>
      <right style="thin"/>
      <top style="thin"/>
      <bottom style="medium">
        <color indexed="9"/>
      </bottom>
    </border>
    <border>
      <left style="thin"/>
      <right style="thin"/>
      <top style="medium">
        <color indexed="9"/>
      </top>
      <bottom style="thin"/>
    </border>
    <border>
      <left style="thin"/>
      <right style="medium">
        <color indexed="9"/>
      </right>
      <top style="thin"/>
      <bottom style="thin"/>
    </border>
    <border>
      <left style="medium">
        <color indexed="9"/>
      </left>
      <right style="medium">
        <color indexed="9"/>
      </right>
      <top style="thin"/>
      <bottom style="thin"/>
    </border>
    <border>
      <left style="medium">
        <color indexed="9"/>
      </left>
      <right style="thin"/>
      <top style="thin"/>
      <bottom style="thin"/>
    </border>
    <border>
      <left style="thin"/>
      <right style="thin"/>
      <top style="thin"/>
      <bottom style="thin">
        <color indexed="9"/>
      </bottom>
    </border>
    <border>
      <left style="thin"/>
      <right style="thin"/>
      <top style="thin">
        <color indexed="9"/>
      </top>
      <bottom style="thin"/>
    </border>
    <border>
      <left style="thin">
        <color indexed="9"/>
      </left>
      <right>
        <color indexed="63"/>
      </right>
      <top style="thin"/>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3" fillId="0" borderId="0" applyNumberFormat="0" applyFill="0" applyBorder="0" applyAlignment="0" applyProtection="0"/>
    <xf numFmtId="0" fontId="26" fillId="15" borderId="1" applyNumberFormat="0" applyAlignment="0" applyProtection="0"/>
    <xf numFmtId="0" fontId="27" fillId="0" borderId="2" applyNumberFormat="0" applyFill="0" applyAlignment="0" applyProtection="0"/>
    <xf numFmtId="0" fontId="0" fillId="4" borderId="3" applyNumberFormat="0" applyFont="0" applyAlignment="0" applyProtection="0"/>
    <xf numFmtId="0" fontId="28" fillId="8" borderId="1" applyNumberFormat="0" applyAlignment="0" applyProtection="0"/>
    <xf numFmtId="0" fontId="29" fillId="16"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ill="0" applyBorder="0" applyAlignment="0" applyProtection="0"/>
    <xf numFmtId="173"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0" fontId="0" fillId="0" borderId="0" applyFill="0" applyBorder="0" applyAlignment="0" applyProtection="0"/>
    <xf numFmtId="43" fontId="0" fillId="0" borderId="0" applyFont="0" applyFill="0" applyBorder="0" applyAlignment="0" applyProtection="0"/>
    <xf numFmtId="173"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8" borderId="0" applyNumberFormat="0" applyBorder="0" applyAlignment="0" applyProtection="0"/>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0" fontId="31" fillId="17" borderId="0" applyNumberFormat="0" applyBorder="0" applyAlignment="0" applyProtection="0"/>
    <xf numFmtId="0" fontId="8" fillId="15"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8" fillId="0" borderId="8" applyNumberFormat="0" applyFill="0" applyAlignment="0" applyProtection="0"/>
    <xf numFmtId="0" fontId="37" fillId="18" borderId="9" applyNumberFormat="0" applyAlignment="0" applyProtection="0"/>
  </cellStyleXfs>
  <cellXfs count="1042">
    <xf numFmtId="0" fontId="0" fillId="0" borderId="0" xfId="0" applyAlignment="1">
      <alignment/>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left" vertical="center"/>
    </xf>
    <xf numFmtId="0" fontId="1"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164" fontId="4" fillId="0" borderId="10" xfId="47" applyNumberFormat="1" applyFont="1" applyFill="1" applyBorder="1" applyAlignment="1" applyProtection="1">
      <alignment horizontal="center" vertical="center"/>
      <protection/>
    </xf>
    <xf numFmtId="164" fontId="4" fillId="0" borderId="0" xfId="0" applyNumberFormat="1" applyFont="1" applyFill="1" applyBorder="1" applyAlignment="1">
      <alignment horizontal="center" vertical="center"/>
    </xf>
    <xf numFmtId="164" fontId="4" fillId="0" borderId="11" xfId="47" applyNumberFormat="1" applyFont="1" applyFill="1" applyBorder="1" applyAlignment="1" applyProtection="1">
      <alignment horizontal="center" vertical="center"/>
      <protection/>
    </xf>
    <xf numFmtId="164" fontId="4" fillId="0" borderId="0" xfId="47" applyNumberFormat="1" applyFont="1" applyFill="1" applyBorder="1" applyAlignment="1" applyProtection="1">
      <alignment horizontal="center" vertical="center"/>
      <protection/>
    </xf>
    <xf numFmtId="164" fontId="4" fillId="0" borderId="12" xfId="47" applyNumberFormat="1" applyFont="1" applyFill="1" applyBorder="1" applyAlignment="1" applyProtection="1">
      <alignment horizontal="center" vertical="center"/>
      <protection/>
    </xf>
    <xf numFmtId="164" fontId="4" fillId="0" borderId="13" xfId="47" applyNumberFormat="1" applyFont="1" applyFill="1" applyBorder="1" applyAlignment="1" applyProtection="1">
      <alignment horizontal="center" vertical="center"/>
      <protection/>
    </xf>
    <xf numFmtId="165" fontId="5" fillId="0" borderId="0" xfId="47" applyNumberFormat="1" applyFont="1" applyFill="1" applyBorder="1" applyAlignment="1" applyProtection="1">
      <alignment horizontal="center" vertical="center"/>
      <protection/>
    </xf>
    <xf numFmtId="165" fontId="7" fillId="0" borderId="0" xfId="47" applyNumberFormat="1" applyFont="1" applyFill="1" applyBorder="1" applyAlignment="1" applyProtection="1">
      <alignment horizontal="center" vertical="center"/>
      <protection/>
    </xf>
    <xf numFmtId="164" fontId="5" fillId="0" borderId="0" xfId="0" applyNumberFormat="1" applyFont="1" applyFill="1" applyBorder="1" applyAlignment="1">
      <alignment horizontal="center" vertical="center"/>
    </xf>
    <xf numFmtId="166" fontId="7" fillId="0" borderId="0"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66"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6" fillId="0" borderId="0" xfId="0" applyFont="1" applyFill="1" applyBorder="1" applyAlignment="1">
      <alignment horizontal="center" vertical="center"/>
    </xf>
    <xf numFmtId="0" fontId="0" fillId="0" borderId="0" xfId="0" applyFill="1" applyAlignment="1">
      <alignment/>
    </xf>
    <xf numFmtId="0" fontId="4" fillId="0" borderId="0" xfId="0" applyFont="1" applyFill="1" applyBorder="1" applyAlignment="1">
      <alignment horizontal="center" vertical="center"/>
    </xf>
    <xf numFmtId="1" fontId="9" fillId="0" borderId="0" xfId="0" applyNumberFormat="1" applyFont="1" applyFill="1" applyBorder="1" applyAlignment="1">
      <alignment horizontal="center" vertical="center"/>
    </xf>
    <xf numFmtId="0" fontId="10" fillId="0" borderId="0" xfId="0" applyFont="1" applyFill="1" applyBorder="1" applyAlignment="1">
      <alignment/>
    </xf>
    <xf numFmtId="0" fontId="4" fillId="0" borderId="0" xfId="0" applyFont="1" applyFill="1" applyBorder="1" applyAlignment="1">
      <alignment horizontal="left" vertical="center"/>
    </xf>
    <xf numFmtId="164" fontId="9" fillId="0" borderId="0" xfId="47" applyNumberFormat="1" applyFont="1" applyFill="1" applyBorder="1" applyAlignment="1" applyProtection="1">
      <alignment horizontal="center" vertical="center"/>
      <protection/>
    </xf>
    <xf numFmtId="0" fontId="6" fillId="0" borderId="14" xfId="0" applyFont="1" applyFill="1" applyBorder="1" applyAlignment="1">
      <alignment horizontal="left" vertical="center"/>
    </xf>
    <xf numFmtId="164" fontId="9" fillId="0" borderId="15" xfId="47" applyNumberFormat="1" applyFont="1" applyFill="1" applyBorder="1" applyAlignment="1" applyProtection="1">
      <alignment horizontal="center" vertical="center"/>
      <protection/>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164" fontId="4" fillId="0" borderId="18" xfId="47" applyNumberFormat="1" applyFont="1" applyFill="1" applyBorder="1" applyAlignment="1" applyProtection="1">
      <alignment horizontal="center" vertical="center"/>
      <protection/>
    </xf>
    <xf numFmtId="164" fontId="4" fillId="0" borderId="19" xfId="47" applyNumberFormat="1" applyFont="1" applyFill="1" applyBorder="1" applyAlignment="1" applyProtection="1">
      <alignment horizontal="center" vertical="center"/>
      <protection/>
    </xf>
    <xf numFmtId="164" fontId="4" fillId="0" borderId="20" xfId="47" applyNumberFormat="1" applyFont="1" applyFill="1" applyBorder="1" applyAlignment="1" applyProtection="1">
      <alignment horizontal="center" vertical="center"/>
      <protection/>
    </xf>
    <xf numFmtId="164" fontId="4" fillId="0" borderId="21" xfId="47" applyNumberFormat="1" applyFont="1" applyFill="1" applyBorder="1" applyAlignment="1" applyProtection="1">
      <alignment horizontal="center" vertical="center"/>
      <protection/>
    </xf>
    <xf numFmtId="164" fontId="9" fillId="0" borderId="18" xfId="47" applyNumberFormat="1" applyFont="1" applyFill="1" applyBorder="1" applyAlignment="1" applyProtection="1">
      <alignment horizontal="center" vertical="center"/>
      <protection/>
    </xf>
    <xf numFmtId="164" fontId="9" fillId="0" borderId="19" xfId="47" applyNumberFormat="1" applyFont="1" applyFill="1" applyBorder="1" applyAlignment="1" applyProtection="1">
      <alignment horizontal="center" vertical="center"/>
      <protection/>
    </xf>
    <xf numFmtId="164" fontId="9" fillId="0" borderId="22" xfId="47" applyNumberFormat="1" applyFont="1" applyFill="1" applyBorder="1" applyAlignment="1" applyProtection="1">
      <alignment horizontal="center" vertical="center"/>
      <protection/>
    </xf>
    <xf numFmtId="0" fontId="1" fillId="0" borderId="0" xfId="0" applyFont="1" applyFill="1" applyBorder="1" applyAlignment="1">
      <alignment/>
    </xf>
    <xf numFmtId="0" fontId="4" fillId="0" borderId="0" xfId="0" applyFont="1" applyFill="1" applyAlignment="1">
      <alignment/>
    </xf>
    <xf numFmtId="167" fontId="4" fillId="0" borderId="10" xfId="47" applyNumberFormat="1" applyFont="1" applyFill="1" applyBorder="1" applyAlignment="1" applyProtection="1">
      <alignment horizontal="right" indent="1"/>
      <protection/>
    </xf>
    <xf numFmtId="167" fontId="4" fillId="0" borderId="11" xfId="47" applyNumberFormat="1" applyFont="1" applyFill="1" applyBorder="1" applyAlignment="1" applyProtection="1">
      <alignment horizontal="right" indent="1"/>
      <protection/>
    </xf>
    <xf numFmtId="0" fontId="4" fillId="0" borderId="23" xfId="0" applyFont="1" applyFill="1" applyBorder="1" applyAlignment="1">
      <alignment/>
    </xf>
    <xf numFmtId="165" fontId="4" fillId="0" borderId="10" xfId="47" applyNumberFormat="1" applyFont="1" applyFill="1" applyBorder="1" applyAlignment="1" applyProtection="1">
      <alignment horizontal="right" indent="1"/>
      <protection/>
    </xf>
    <xf numFmtId="167" fontId="9" fillId="0" borderId="21" xfId="47" applyNumberFormat="1" applyFont="1" applyFill="1" applyBorder="1" applyAlignment="1" applyProtection="1">
      <alignment horizontal="right" indent="1"/>
      <protection/>
    </xf>
    <xf numFmtId="167" fontId="9" fillId="0" borderId="10" xfId="47" applyNumberFormat="1" applyFont="1" applyFill="1" applyBorder="1" applyAlignment="1" applyProtection="1">
      <alignment horizontal="right" indent="1"/>
      <protection/>
    </xf>
    <xf numFmtId="0" fontId="4" fillId="0" borderId="0" xfId="0" applyFont="1" applyFill="1" applyAlignment="1">
      <alignment horizontal="center"/>
    </xf>
    <xf numFmtId="0" fontId="4" fillId="0" borderId="0"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xf>
    <xf numFmtId="1" fontId="0" fillId="0" borderId="0" xfId="0" applyNumberFormat="1" applyFont="1" applyFill="1" applyAlignment="1">
      <alignment horizontal="center"/>
    </xf>
    <xf numFmtId="0" fontId="0" fillId="0" borderId="0" xfId="0" applyFont="1" applyFill="1" applyAlignment="1">
      <alignment horizontal="center"/>
    </xf>
    <xf numFmtId="0" fontId="12" fillId="0" borderId="0" xfId="0" applyFont="1" applyFill="1" applyAlignment="1">
      <alignment/>
    </xf>
    <xf numFmtId="0" fontId="12" fillId="0" borderId="0" xfId="0" applyFont="1" applyFill="1" applyAlignment="1">
      <alignment horizontal="center"/>
    </xf>
    <xf numFmtId="0" fontId="9" fillId="0" borderId="0" xfId="0" applyFont="1" applyFill="1" applyAlignment="1">
      <alignment/>
    </xf>
    <xf numFmtId="165" fontId="9" fillId="0" borderId="18" xfId="47" applyNumberFormat="1" applyFont="1" applyFill="1" applyBorder="1" applyAlignment="1" applyProtection="1">
      <alignment horizontal="right" indent="1"/>
      <protection/>
    </xf>
    <xf numFmtId="0" fontId="9" fillId="0" borderId="0" xfId="0" applyFont="1" applyFill="1" applyBorder="1" applyAlignment="1">
      <alignment horizontal="center" vertical="center"/>
    </xf>
    <xf numFmtId="0" fontId="4" fillId="0" borderId="12" xfId="65" applyFont="1" applyFill="1" applyBorder="1">
      <alignment/>
      <protection/>
    </xf>
    <xf numFmtId="0" fontId="14" fillId="0" borderId="0" xfId="72" applyFont="1" applyFill="1" applyAlignment="1">
      <alignment horizontal="center" vertical="center"/>
      <protection/>
    </xf>
    <xf numFmtId="0" fontId="14" fillId="0" borderId="0" xfId="72" applyFont="1" applyFill="1" applyAlignment="1">
      <alignment vertical="center"/>
      <protection/>
    </xf>
    <xf numFmtId="164" fontId="4" fillId="0" borderId="24" xfId="0" applyNumberFormat="1" applyFont="1" applyFill="1" applyBorder="1" applyAlignment="1">
      <alignment horizontal="center" vertical="center"/>
    </xf>
    <xf numFmtId="164" fontId="4" fillId="0" borderId="16" xfId="0" applyNumberFormat="1" applyFont="1" applyFill="1" applyBorder="1" applyAlignment="1">
      <alignment horizontal="center" vertical="center"/>
    </xf>
    <xf numFmtId="164" fontId="1" fillId="0" borderId="0" xfId="47" applyNumberFormat="1" applyFont="1" applyFill="1" applyBorder="1" applyAlignment="1" applyProtection="1">
      <alignment horizontal="center" vertical="center"/>
      <protection/>
    </xf>
    <xf numFmtId="164" fontId="4" fillId="0" borderId="24" xfId="47" applyNumberFormat="1" applyFont="1" applyFill="1" applyBorder="1" applyAlignment="1" applyProtection="1">
      <alignment horizontal="center" vertical="center"/>
      <protection/>
    </xf>
    <xf numFmtId="164" fontId="4" fillId="0" borderId="13" xfId="0" applyNumberFormat="1"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9" fillId="0" borderId="0" xfId="0" applyFont="1" applyFill="1" applyBorder="1" applyAlignment="1">
      <alignment horizontal="left" vertical="center"/>
    </xf>
    <xf numFmtId="165" fontId="4" fillId="0" borderId="0" xfId="47" applyNumberFormat="1" applyFont="1" applyFill="1" applyBorder="1" applyAlignment="1" applyProtection="1">
      <alignment horizontal="center" vertical="center"/>
      <protection/>
    </xf>
    <xf numFmtId="165" fontId="11" fillId="0" borderId="0" xfId="47" applyNumberFormat="1" applyFont="1" applyFill="1" applyBorder="1" applyAlignment="1" applyProtection="1">
      <alignment horizontal="center" vertical="center"/>
      <protection/>
    </xf>
    <xf numFmtId="0" fontId="11" fillId="0" borderId="0" xfId="0" applyFont="1" applyFill="1" applyBorder="1" applyAlignment="1">
      <alignment horizontal="center" vertical="center"/>
    </xf>
    <xf numFmtId="164" fontId="15" fillId="0" borderId="0" xfId="0" applyNumberFormat="1" applyFont="1" applyFill="1" applyBorder="1" applyAlignment="1">
      <alignment horizontal="center" vertical="center"/>
    </xf>
    <xf numFmtId="166"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164" fontId="0" fillId="0" borderId="0" xfId="0" applyNumberFormat="1" applyFont="1" applyFill="1" applyBorder="1" applyAlignment="1">
      <alignment horizontal="center" vertical="center"/>
    </xf>
    <xf numFmtId="166" fontId="0" fillId="0" borderId="0" xfId="0" applyNumberFormat="1" applyFont="1" applyFill="1" applyBorder="1" applyAlignment="1">
      <alignment horizontal="center" vertical="center"/>
    </xf>
    <xf numFmtId="166" fontId="4"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0" fillId="0" borderId="0" xfId="64" applyFont="1" applyFill="1" applyAlignment="1">
      <alignment horizontal="left" vertical="center"/>
      <protection/>
    </xf>
    <xf numFmtId="1" fontId="4" fillId="0" borderId="0" xfId="0" applyNumberFormat="1" applyFont="1" applyFill="1" applyBorder="1" applyAlignment="1">
      <alignment horizontal="center" vertical="center"/>
    </xf>
    <xf numFmtId="0" fontId="4" fillId="0" borderId="25" xfId="0" applyFont="1" applyFill="1" applyBorder="1" applyAlignment="1">
      <alignment horizontal="center" vertical="center"/>
    </xf>
    <xf numFmtId="1" fontId="4" fillId="0" borderId="0" xfId="0" applyNumberFormat="1" applyFont="1" applyFill="1" applyBorder="1" applyAlignment="1">
      <alignment horizontal="center" vertical="center" wrapText="1"/>
    </xf>
    <xf numFmtId="164" fontId="4" fillId="0" borderId="26" xfId="47" applyNumberFormat="1" applyFont="1" applyFill="1" applyBorder="1" applyAlignment="1" applyProtection="1">
      <alignment horizontal="center" vertical="center"/>
      <protection/>
    </xf>
    <xf numFmtId="164" fontId="4" fillId="0" borderId="13" xfId="0" applyNumberFormat="1" applyFont="1" applyFill="1" applyBorder="1" applyAlignment="1">
      <alignment horizontal="center" vertical="center"/>
    </xf>
    <xf numFmtId="164" fontId="9" fillId="0" borderId="17" xfId="0" applyNumberFormat="1" applyFont="1" applyFill="1" applyBorder="1" applyAlignment="1">
      <alignment horizontal="center" vertical="center"/>
    </xf>
    <xf numFmtId="164" fontId="9" fillId="0" borderId="20" xfId="0" applyNumberFormat="1" applyFont="1" applyFill="1" applyBorder="1" applyAlignment="1">
      <alignment horizontal="center" vertical="center"/>
    </xf>
    <xf numFmtId="171" fontId="4" fillId="0" borderId="10" xfId="49" applyNumberFormat="1" applyFont="1" applyFill="1" applyBorder="1" applyAlignment="1" applyProtection="1">
      <alignment/>
      <protection/>
    </xf>
    <xf numFmtId="169" fontId="4" fillId="0" borderId="10" xfId="49" applyNumberFormat="1" applyFont="1" applyFill="1" applyBorder="1" applyAlignment="1" applyProtection="1">
      <alignment/>
      <protection/>
    </xf>
    <xf numFmtId="171" fontId="9" fillId="0" borderId="10" xfId="49" applyNumberFormat="1" applyFont="1" applyFill="1" applyBorder="1" applyAlignment="1" applyProtection="1">
      <alignment horizontal="center" vertical="center"/>
      <protection/>
    </xf>
    <xf numFmtId="171" fontId="9" fillId="0" borderId="0" xfId="49" applyNumberFormat="1" applyFont="1" applyFill="1" applyBorder="1" applyAlignment="1" applyProtection="1">
      <alignment/>
      <protection/>
    </xf>
    <xf numFmtId="0" fontId="1" fillId="0" borderId="0" xfId="64" applyFont="1" applyFill="1" applyAlignment="1">
      <alignment horizontal="left" vertical="center"/>
      <protection/>
    </xf>
    <xf numFmtId="0" fontId="11" fillId="0" borderId="0" xfId="64" applyFont="1" applyFill="1" applyAlignment="1">
      <alignment horizontal="center" vertical="center"/>
      <protection/>
    </xf>
    <xf numFmtId="0" fontId="4" fillId="0" borderId="0" xfId="64" applyFont="1" applyFill="1" applyBorder="1" applyAlignment="1">
      <alignment horizontal="center" vertical="center"/>
      <protection/>
    </xf>
    <xf numFmtId="171" fontId="9" fillId="0" borderId="10" xfId="49" applyNumberFormat="1" applyFont="1" applyFill="1" applyBorder="1" applyAlignment="1" applyProtection="1">
      <alignment/>
      <protection/>
    </xf>
    <xf numFmtId="169" fontId="9" fillId="0" borderId="10" xfId="49" applyNumberFormat="1" applyFont="1" applyFill="1" applyBorder="1" applyAlignment="1" applyProtection="1">
      <alignment/>
      <protection/>
    </xf>
    <xf numFmtId="0" fontId="1" fillId="0" borderId="0" xfId="64" applyFont="1" applyFill="1" applyAlignment="1">
      <alignment horizontal="center" vertical="center"/>
      <protection/>
    </xf>
    <xf numFmtId="0" fontId="4" fillId="0" borderId="0" xfId="64" applyFont="1" applyFill="1" applyBorder="1" applyAlignment="1">
      <alignment horizontal="left" vertical="center"/>
      <protection/>
    </xf>
    <xf numFmtId="0" fontId="0" fillId="0" borderId="0" xfId="64" applyFont="1" applyFill="1" applyAlignment="1">
      <alignment horizontal="center" vertical="center"/>
      <protection/>
    </xf>
    <xf numFmtId="169" fontId="4" fillId="0" borderId="10" xfId="64" applyNumberFormat="1" applyFont="1" applyFill="1" applyBorder="1">
      <alignment/>
      <protection/>
    </xf>
    <xf numFmtId="0" fontId="0" fillId="0" borderId="0" xfId="64" applyFont="1" applyFill="1" applyBorder="1" applyAlignment="1">
      <alignment horizontal="center" vertical="center"/>
      <protection/>
    </xf>
    <xf numFmtId="169" fontId="9" fillId="0" borderId="0" xfId="64" applyNumberFormat="1" applyFont="1" applyFill="1" applyBorder="1">
      <alignment/>
      <protection/>
    </xf>
    <xf numFmtId="171" fontId="0" fillId="0" borderId="0" xfId="64" applyNumberFormat="1" applyFont="1" applyFill="1" applyAlignment="1">
      <alignment horizontal="center" vertical="center"/>
      <protection/>
    </xf>
    <xf numFmtId="0" fontId="0" fillId="0" borderId="0" xfId="64" applyFont="1" applyFill="1" applyAlignment="1">
      <alignment horizontal="left" vertical="center"/>
      <protection/>
    </xf>
    <xf numFmtId="172" fontId="0" fillId="0" borderId="0" xfId="64" applyNumberFormat="1" applyFont="1" applyFill="1" applyAlignment="1">
      <alignment horizontal="center" vertical="center"/>
      <protection/>
    </xf>
    <xf numFmtId="0" fontId="0" fillId="0" borderId="0" xfId="64" applyFont="1" applyFill="1" applyAlignment="1">
      <alignment horizontal="right" vertical="center"/>
      <protection/>
    </xf>
    <xf numFmtId="171" fontId="0" fillId="0" borderId="0" xfId="64" applyNumberFormat="1" applyFont="1" applyFill="1" applyBorder="1" applyAlignment="1">
      <alignment horizontal="left" vertical="center"/>
      <protection/>
    </xf>
    <xf numFmtId="0" fontId="0" fillId="0" borderId="0" xfId="0" applyFont="1" applyFill="1" applyAlignment="1">
      <alignment/>
    </xf>
    <xf numFmtId="171" fontId="9" fillId="0" borderId="21" xfId="49" applyNumberFormat="1" applyFont="1" applyFill="1" applyBorder="1" applyAlignment="1" applyProtection="1">
      <alignment/>
      <protection/>
    </xf>
    <xf numFmtId="171" fontId="9" fillId="0" borderId="27" xfId="49" applyNumberFormat="1" applyFont="1" applyFill="1" applyBorder="1" applyAlignment="1" applyProtection="1">
      <alignment/>
      <protection/>
    </xf>
    <xf numFmtId="171" fontId="4" fillId="0" borderId="11" xfId="49" applyNumberFormat="1" applyFont="1" applyFill="1" applyBorder="1" applyAlignment="1" applyProtection="1">
      <alignment/>
      <protection/>
    </xf>
    <xf numFmtId="171" fontId="9" fillId="0" borderId="11" xfId="49" applyNumberFormat="1" applyFont="1" applyFill="1" applyBorder="1" applyAlignment="1" applyProtection="1">
      <alignment horizontal="center" vertical="center"/>
      <protection/>
    </xf>
    <xf numFmtId="171" fontId="4" fillId="0" borderId="18" xfId="49" applyNumberFormat="1" applyFont="1" applyFill="1" applyBorder="1" applyAlignment="1" applyProtection="1">
      <alignment/>
      <protection/>
    </xf>
    <xf numFmtId="171" fontId="4" fillId="0" borderId="22" xfId="49" applyNumberFormat="1" applyFont="1" applyFill="1" applyBorder="1" applyAlignment="1" applyProtection="1">
      <alignment/>
      <protection/>
    </xf>
    <xf numFmtId="0" fontId="9" fillId="0" borderId="28" xfId="64" applyFont="1" applyFill="1" applyBorder="1" applyAlignment="1">
      <alignment horizontal="left" vertical="center"/>
      <protection/>
    </xf>
    <xf numFmtId="0" fontId="9" fillId="0" borderId="13" xfId="64" applyFont="1" applyFill="1" applyBorder="1" applyAlignment="1">
      <alignment horizontal="left" vertical="center"/>
      <protection/>
    </xf>
    <xf numFmtId="169" fontId="9" fillId="0" borderId="21" xfId="49" applyNumberFormat="1" applyFont="1" applyFill="1" applyBorder="1" applyAlignment="1" applyProtection="1">
      <alignment/>
      <protection/>
    </xf>
    <xf numFmtId="169" fontId="9" fillId="0" borderId="27" xfId="49" applyNumberFormat="1" applyFont="1" applyFill="1" applyBorder="1" applyAlignment="1" applyProtection="1">
      <alignment/>
      <protection/>
    </xf>
    <xf numFmtId="169" fontId="4" fillId="0" borderId="11" xfId="49" applyNumberFormat="1" applyFont="1" applyFill="1" applyBorder="1" applyAlignment="1" applyProtection="1">
      <alignment/>
      <protection/>
    </xf>
    <xf numFmtId="169" fontId="9" fillId="0" borderId="11" xfId="49" applyNumberFormat="1" applyFont="1" applyFill="1" applyBorder="1" applyAlignment="1" applyProtection="1">
      <alignment horizontal="center" vertical="center"/>
      <protection/>
    </xf>
    <xf numFmtId="169" fontId="4" fillId="0" borderId="11" xfId="64" applyNumberFormat="1" applyFont="1" applyFill="1" applyBorder="1">
      <alignment/>
      <protection/>
    </xf>
    <xf numFmtId="169" fontId="4" fillId="0" borderId="18" xfId="64" applyNumberFormat="1" applyFont="1" applyFill="1" applyBorder="1">
      <alignment/>
      <protection/>
    </xf>
    <xf numFmtId="169" fontId="4" fillId="0" borderId="22" xfId="64" applyNumberFormat="1" applyFont="1" applyFill="1" applyBorder="1">
      <alignment/>
      <protection/>
    </xf>
    <xf numFmtId="1" fontId="4" fillId="0" borderId="0" xfId="64" applyNumberFormat="1" applyFont="1" applyFill="1" applyBorder="1" applyAlignment="1">
      <alignment horizontal="center" vertical="center" wrapText="1"/>
      <protection/>
    </xf>
    <xf numFmtId="171" fontId="9" fillId="0" borderId="11" xfId="49" applyNumberFormat="1" applyFont="1" applyFill="1" applyBorder="1" applyAlignment="1" applyProtection="1">
      <alignment/>
      <protection/>
    </xf>
    <xf numFmtId="169" fontId="9" fillId="0" borderId="11" xfId="49" applyNumberFormat="1" applyFont="1" applyFill="1" applyBorder="1" applyAlignment="1" applyProtection="1">
      <alignment/>
      <protection/>
    </xf>
    <xf numFmtId="174" fontId="4" fillId="0" borderId="10" xfId="50" applyNumberFormat="1" applyFont="1" applyFill="1" applyBorder="1" applyAlignment="1" applyProtection="1">
      <alignment/>
      <protection/>
    </xf>
    <xf numFmtId="174" fontId="9" fillId="0" borderId="10" xfId="50" applyNumberFormat="1" applyFont="1" applyFill="1" applyBorder="1" applyAlignment="1" applyProtection="1">
      <alignment/>
      <protection/>
    </xf>
    <xf numFmtId="0" fontId="0" fillId="0" borderId="0" xfId="65" applyFont="1" applyFill="1">
      <alignment/>
      <protection/>
    </xf>
    <xf numFmtId="0" fontId="1" fillId="0" borderId="0" xfId="65" applyFont="1" applyFill="1">
      <alignment/>
      <protection/>
    </xf>
    <xf numFmtId="0" fontId="4" fillId="0" borderId="0" xfId="65" applyFont="1" applyFill="1">
      <alignment/>
      <protection/>
    </xf>
    <xf numFmtId="0" fontId="4" fillId="0" borderId="0" xfId="65" applyFont="1" applyFill="1" applyBorder="1">
      <alignment/>
      <protection/>
    </xf>
    <xf numFmtId="174" fontId="4" fillId="0" borderId="0" xfId="65" applyNumberFormat="1" applyFont="1" applyFill="1">
      <alignment/>
      <protection/>
    </xf>
    <xf numFmtId="174" fontId="4" fillId="0" borderId="21" xfId="50" applyNumberFormat="1" applyFont="1" applyFill="1" applyBorder="1" applyAlignment="1" applyProtection="1">
      <alignment/>
      <protection/>
    </xf>
    <xf numFmtId="174" fontId="4" fillId="0" borderId="27" xfId="50" applyNumberFormat="1" applyFont="1" applyFill="1" applyBorder="1" applyAlignment="1" applyProtection="1">
      <alignment/>
      <protection/>
    </xf>
    <xf numFmtId="174" fontId="4" fillId="0" borderId="11" xfId="50" applyNumberFormat="1" applyFont="1" applyFill="1" applyBorder="1" applyAlignment="1" applyProtection="1">
      <alignment/>
      <protection/>
    </xf>
    <xf numFmtId="174" fontId="9" fillId="0" borderId="11" xfId="50" applyNumberFormat="1" applyFont="1" applyFill="1" applyBorder="1" applyAlignment="1" applyProtection="1">
      <alignment/>
      <protection/>
    </xf>
    <xf numFmtId="174" fontId="9" fillId="0" borderId="18" xfId="50" applyNumberFormat="1" applyFont="1" applyFill="1" applyBorder="1" applyAlignment="1" applyProtection="1">
      <alignment/>
      <protection/>
    </xf>
    <xf numFmtId="174" fontId="9" fillId="0" borderId="22" xfId="50" applyNumberFormat="1" applyFont="1" applyFill="1" applyBorder="1" applyAlignment="1" applyProtection="1">
      <alignment/>
      <protection/>
    </xf>
    <xf numFmtId="175" fontId="4" fillId="0" borderId="27" xfId="50" applyNumberFormat="1" applyFont="1" applyFill="1" applyBorder="1" applyAlignment="1" applyProtection="1">
      <alignment/>
      <protection/>
    </xf>
    <xf numFmtId="175" fontId="4" fillId="0" borderId="11" xfId="50" applyNumberFormat="1" applyFont="1" applyFill="1" applyBorder="1" applyAlignment="1" applyProtection="1">
      <alignment/>
      <protection/>
    </xf>
    <xf numFmtId="175" fontId="9" fillId="0" borderId="11" xfId="50" applyNumberFormat="1" applyFont="1" applyFill="1" applyBorder="1" applyAlignment="1" applyProtection="1">
      <alignment/>
      <protection/>
    </xf>
    <xf numFmtId="175" fontId="9" fillId="0" borderId="22" xfId="50" applyNumberFormat="1" applyFont="1" applyFill="1" applyBorder="1" applyAlignment="1" applyProtection="1">
      <alignment/>
      <protection/>
    </xf>
    <xf numFmtId="0" fontId="4" fillId="0" borderId="0" xfId="66" applyFont="1" applyFill="1">
      <alignment/>
      <protection/>
    </xf>
    <xf numFmtId="176" fontId="4" fillId="0" borderId="10" xfId="51" applyNumberFormat="1" applyFont="1" applyFill="1" applyBorder="1" applyAlignment="1" applyProtection="1">
      <alignment horizontal="right"/>
      <protection/>
    </xf>
    <xf numFmtId="176" fontId="9" fillId="0" borderId="10" xfId="51" applyNumberFormat="1" applyFont="1" applyFill="1" applyBorder="1" applyAlignment="1" applyProtection="1">
      <alignment horizontal="right"/>
      <protection/>
    </xf>
    <xf numFmtId="171" fontId="4" fillId="0" borderId="0" xfId="51" applyNumberFormat="1" applyFont="1" applyFill="1" applyBorder="1" applyAlignment="1" applyProtection="1">
      <alignment/>
      <protection/>
    </xf>
    <xf numFmtId="0" fontId="0" fillId="0" borderId="0" xfId="66" applyFont="1" applyFill="1">
      <alignment/>
      <protection/>
    </xf>
    <xf numFmtId="0" fontId="18" fillId="0" borderId="0" xfId="66" applyFont="1" applyFill="1">
      <alignment/>
      <protection/>
    </xf>
    <xf numFmtId="41" fontId="9" fillId="0" borderId="28" xfId="51" applyNumberFormat="1" applyFont="1" applyFill="1" applyBorder="1" applyAlignment="1" applyProtection="1">
      <alignment horizontal="center"/>
      <protection/>
    </xf>
    <xf numFmtId="41" fontId="4" fillId="0" borderId="13" xfId="51" applyNumberFormat="1" applyFont="1" applyFill="1" applyBorder="1" applyAlignment="1" applyProtection="1">
      <alignment horizontal="center"/>
      <protection/>
    </xf>
    <xf numFmtId="41" fontId="9" fillId="0" borderId="13" xfId="51" applyNumberFormat="1" applyFont="1" applyFill="1" applyBorder="1" applyAlignment="1" applyProtection="1">
      <alignment horizontal="center"/>
      <protection/>
    </xf>
    <xf numFmtId="41" fontId="9" fillId="0" borderId="20" xfId="66" applyNumberFormat="1" applyFont="1" applyFill="1" applyBorder="1" applyAlignment="1">
      <alignment horizontal="center"/>
      <protection/>
    </xf>
    <xf numFmtId="41" fontId="9" fillId="0" borderId="28" xfId="51" applyNumberFormat="1" applyFont="1" applyFill="1" applyBorder="1" applyAlignment="1" applyProtection="1">
      <alignment horizontal="right"/>
      <protection/>
    </xf>
    <xf numFmtId="41" fontId="4" fillId="0" borderId="13" xfId="51" applyNumberFormat="1" applyFont="1" applyFill="1" applyBorder="1" applyAlignment="1" applyProtection="1">
      <alignment horizontal="right"/>
      <protection/>
    </xf>
    <xf numFmtId="41" fontId="9" fillId="0" borderId="13" xfId="51" applyNumberFormat="1" applyFont="1" applyFill="1" applyBorder="1" applyAlignment="1" applyProtection="1">
      <alignment horizontal="right"/>
      <protection/>
    </xf>
    <xf numFmtId="41" fontId="9" fillId="0" borderId="20" xfId="66" applyNumberFormat="1" applyFont="1" applyFill="1" applyBorder="1">
      <alignment/>
      <protection/>
    </xf>
    <xf numFmtId="41" fontId="9" fillId="0" borderId="29" xfId="51" applyNumberFormat="1" applyFont="1" applyFill="1" applyBorder="1" applyAlignment="1" applyProtection="1">
      <alignment horizontal="right"/>
      <protection/>
    </xf>
    <xf numFmtId="41" fontId="4" fillId="0" borderId="24" xfId="51" applyNumberFormat="1" applyFont="1" applyFill="1" applyBorder="1" applyAlignment="1" applyProtection="1">
      <alignment horizontal="right"/>
      <protection/>
    </xf>
    <xf numFmtId="41" fontId="9" fillId="0" borderId="24" xfId="51" applyNumberFormat="1" applyFont="1" applyFill="1" applyBorder="1" applyAlignment="1" applyProtection="1">
      <alignment horizontal="right"/>
      <protection/>
    </xf>
    <xf numFmtId="41" fontId="9" fillId="0" borderId="26" xfId="66" applyNumberFormat="1" applyFont="1" applyFill="1" applyBorder="1">
      <alignment/>
      <protection/>
    </xf>
    <xf numFmtId="176" fontId="9" fillId="0" borderId="21" xfId="51" applyNumberFormat="1" applyFont="1" applyFill="1" applyBorder="1" applyAlignment="1" applyProtection="1">
      <alignment horizontal="right"/>
      <protection/>
    </xf>
    <xf numFmtId="176" fontId="9" fillId="0" borderId="18" xfId="51" applyNumberFormat="1" applyFont="1" applyFill="1" applyBorder="1" applyAlignment="1" applyProtection="1">
      <alignment horizontal="right"/>
      <protection/>
    </xf>
    <xf numFmtId="171" fontId="0" fillId="0" borderId="0" xfId="52" applyNumberFormat="1" applyFont="1" applyFill="1" applyBorder="1" applyAlignment="1" applyProtection="1">
      <alignment horizontal="center" vertical="center"/>
      <protection/>
    </xf>
    <xf numFmtId="169" fontId="0" fillId="0" borderId="0" xfId="52" applyNumberFormat="1" applyFont="1" applyFill="1" applyBorder="1" applyAlignment="1" applyProtection="1">
      <alignment horizontal="center" vertical="center"/>
      <protection/>
    </xf>
    <xf numFmtId="0" fontId="14" fillId="0" borderId="0" xfId="67" applyFont="1" applyFill="1" applyBorder="1">
      <alignment/>
      <protection/>
    </xf>
    <xf numFmtId="0" fontId="0" fillId="0" borderId="0" xfId="67" applyFont="1" applyFill="1" applyBorder="1">
      <alignment/>
      <protection/>
    </xf>
    <xf numFmtId="171" fontId="4" fillId="0" borderId="0" xfId="52" applyNumberFormat="1" applyFont="1" applyFill="1" applyBorder="1" applyAlignment="1" applyProtection="1">
      <alignment/>
      <protection/>
    </xf>
    <xf numFmtId="0" fontId="9" fillId="0" borderId="0" xfId="67" applyFont="1" applyFill="1" applyBorder="1" applyAlignment="1">
      <alignment horizontal="center" vertical="center" wrapText="1"/>
      <protection/>
    </xf>
    <xf numFmtId="0" fontId="9" fillId="0" borderId="0" xfId="67" applyFont="1" applyFill="1" applyAlignment="1">
      <alignment horizontal="center" vertical="center" wrapText="1"/>
      <protection/>
    </xf>
    <xf numFmtId="10" fontId="9" fillId="0" borderId="0" xfId="78" applyNumberFormat="1" applyFont="1" applyFill="1" applyBorder="1" applyAlignment="1" applyProtection="1">
      <alignment/>
      <protection/>
    </xf>
    <xf numFmtId="0" fontId="9" fillId="0" borderId="0" xfId="67" applyFont="1" applyFill="1" applyBorder="1">
      <alignment/>
      <protection/>
    </xf>
    <xf numFmtId="169" fontId="4" fillId="0" borderId="13" xfId="52" applyNumberFormat="1" applyFont="1" applyFill="1" applyBorder="1" applyAlignment="1" applyProtection="1">
      <alignment shrinkToFit="1"/>
      <protection/>
    </xf>
    <xf numFmtId="171" fontId="9" fillId="0" borderId="0" xfId="78" applyNumberFormat="1" applyFont="1" applyFill="1" applyBorder="1" applyAlignment="1" applyProtection="1">
      <alignment/>
      <protection/>
    </xf>
    <xf numFmtId="0" fontId="4" fillId="0" borderId="0" xfId="67" applyFont="1" applyFill="1" applyBorder="1">
      <alignment/>
      <protection/>
    </xf>
    <xf numFmtId="171" fontId="4" fillId="0" borderId="0" xfId="67" applyNumberFormat="1" applyFont="1" applyFill="1" applyBorder="1">
      <alignment/>
      <protection/>
    </xf>
    <xf numFmtId="0" fontId="4" fillId="0" borderId="0" xfId="67" applyFont="1" applyFill="1" applyBorder="1" applyAlignment="1">
      <alignment horizontal="center"/>
      <protection/>
    </xf>
    <xf numFmtId="166" fontId="4" fillId="0" borderId="0" xfId="67" applyNumberFormat="1" applyFont="1" applyFill="1" applyBorder="1">
      <alignment/>
      <protection/>
    </xf>
    <xf numFmtId="0" fontId="4" fillId="0" borderId="0" xfId="67" applyFont="1" applyFill="1">
      <alignment/>
      <protection/>
    </xf>
    <xf numFmtId="166" fontId="4" fillId="0" borderId="0" xfId="67" applyNumberFormat="1" applyFont="1" applyFill="1" applyBorder="1" applyAlignment="1">
      <alignment horizontal="center"/>
      <protection/>
    </xf>
    <xf numFmtId="0" fontId="0" fillId="0" borderId="0" xfId="67" applyFont="1" applyFill="1">
      <alignment/>
      <protection/>
    </xf>
    <xf numFmtId="169" fontId="9" fillId="0" borderId="13" xfId="52" applyNumberFormat="1" applyFont="1" applyFill="1" applyBorder="1" applyAlignment="1" applyProtection="1">
      <alignment shrinkToFit="1"/>
      <protection/>
    </xf>
    <xf numFmtId="0" fontId="0" fillId="0" borderId="0" xfId="67" applyFont="1" applyFill="1" applyAlignment="1">
      <alignment horizontal="center" vertical="center"/>
      <protection/>
    </xf>
    <xf numFmtId="171" fontId="4" fillId="0" borderId="25" xfId="52" applyNumberFormat="1" applyFont="1" applyFill="1" applyBorder="1" applyAlignment="1" applyProtection="1">
      <alignment horizontal="center" vertical="center" wrapText="1"/>
      <protection/>
    </xf>
    <xf numFmtId="169" fontId="4" fillId="0" borderId="25" xfId="52" applyNumberFormat="1" applyFont="1" applyFill="1" applyBorder="1" applyAlignment="1" applyProtection="1">
      <alignment horizontal="center" vertical="center" wrapText="1"/>
      <protection/>
    </xf>
    <xf numFmtId="3" fontId="4" fillId="0" borderId="25" xfId="67" applyNumberFormat="1" applyFont="1" applyFill="1" applyBorder="1" applyAlignment="1">
      <alignment horizontal="center" vertical="center" wrapText="1"/>
      <protection/>
    </xf>
    <xf numFmtId="0" fontId="4" fillId="0" borderId="25" xfId="67" applyFont="1" applyFill="1" applyBorder="1" applyAlignment="1">
      <alignment horizontal="center" vertical="center" wrapText="1"/>
      <protection/>
    </xf>
    <xf numFmtId="0" fontId="4" fillId="0" borderId="14" xfId="67" applyFont="1" applyFill="1" applyBorder="1">
      <alignment/>
      <protection/>
    </xf>
    <xf numFmtId="169" fontId="9" fillId="0" borderId="28" xfId="52" applyNumberFormat="1" applyFont="1" applyFill="1" applyBorder="1" applyAlignment="1" applyProtection="1">
      <alignment horizontal="center" vertical="center" wrapText="1"/>
      <protection/>
    </xf>
    <xf numFmtId="0" fontId="9" fillId="0" borderId="16" xfId="67" applyFont="1" applyFill="1" applyBorder="1">
      <alignment/>
      <protection/>
    </xf>
    <xf numFmtId="0" fontId="4" fillId="0" borderId="16" xfId="67" applyFont="1" applyFill="1" applyBorder="1">
      <alignment/>
      <protection/>
    </xf>
    <xf numFmtId="0" fontId="9" fillId="0" borderId="16" xfId="67" applyFont="1" applyFill="1" applyBorder="1" applyAlignment="1">
      <alignment horizontal="left" vertical="center"/>
      <protection/>
    </xf>
    <xf numFmtId="0" fontId="9" fillId="0" borderId="17" xfId="67" applyFont="1" applyFill="1" applyBorder="1" applyAlignment="1">
      <alignment wrapText="1"/>
      <protection/>
    </xf>
    <xf numFmtId="169" fontId="9" fillId="0" borderId="20" xfId="52" applyNumberFormat="1" applyFont="1" applyFill="1" applyBorder="1" applyAlignment="1" applyProtection="1">
      <alignment shrinkToFit="1"/>
      <protection/>
    </xf>
    <xf numFmtId="0" fontId="9" fillId="0" borderId="0" xfId="68" applyFont="1" applyFill="1" applyAlignment="1">
      <alignment horizontal="center"/>
      <protection/>
    </xf>
    <xf numFmtId="174" fontId="4" fillId="0" borderId="13" xfId="53" applyNumberFormat="1" applyFont="1" applyFill="1" applyBorder="1" applyAlignment="1" applyProtection="1">
      <alignment/>
      <protection/>
    </xf>
    <xf numFmtId="174" fontId="4" fillId="0" borderId="16" xfId="53" applyNumberFormat="1" applyFont="1" applyFill="1" applyBorder="1" applyAlignment="1" applyProtection="1">
      <alignment/>
      <protection/>
    </xf>
    <xf numFmtId="0" fontId="4" fillId="0" borderId="24" xfId="68" applyFont="1" applyFill="1" applyBorder="1">
      <alignment/>
      <protection/>
    </xf>
    <xf numFmtId="0" fontId="4" fillId="0" borderId="13" xfId="68" applyFont="1" applyFill="1" applyBorder="1">
      <alignment/>
      <protection/>
    </xf>
    <xf numFmtId="0" fontId="4" fillId="0" borderId="0" xfId="68" applyFont="1" applyFill="1">
      <alignment/>
      <protection/>
    </xf>
    <xf numFmtId="0" fontId="4" fillId="0" borderId="0" xfId="68" applyFont="1" applyFill="1" applyBorder="1">
      <alignment/>
      <protection/>
    </xf>
    <xf numFmtId="0" fontId="0" fillId="0" borderId="0" xfId="68" applyFont="1" applyFill="1">
      <alignment/>
      <protection/>
    </xf>
    <xf numFmtId="174" fontId="9" fillId="0" borderId="26" xfId="53" applyNumberFormat="1" applyFont="1" applyFill="1" applyBorder="1" applyAlignment="1" applyProtection="1">
      <alignment/>
      <protection/>
    </xf>
    <xf numFmtId="174" fontId="4" fillId="0" borderId="28" xfId="53" applyNumberFormat="1" applyFont="1" applyFill="1" applyBorder="1" applyAlignment="1" applyProtection="1">
      <alignment/>
      <protection/>
    </xf>
    <xf numFmtId="174" fontId="9" fillId="0" borderId="20" xfId="53" applyNumberFormat="1" applyFont="1" applyFill="1" applyBorder="1" applyAlignment="1" applyProtection="1">
      <alignment/>
      <protection/>
    </xf>
    <xf numFmtId="0" fontId="9" fillId="0" borderId="28" xfId="68" applyFont="1" applyFill="1" applyBorder="1">
      <alignment/>
      <protection/>
    </xf>
    <xf numFmtId="0" fontId="4" fillId="0" borderId="20" xfId="68" applyFont="1" applyFill="1" applyBorder="1">
      <alignment/>
      <protection/>
    </xf>
    <xf numFmtId="0" fontId="4" fillId="0" borderId="29" xfId="68" applyFont="1" applyFill="1" applyBorder="1">
      <alignment/>
      <protection/>
    </xf>
    <xf numFmtId="174" fontId="4" fillId="0" borderId="14" xfId="53" applyNumberFormat="1" applyFont="1" applyFill="1" applyBorder="1" applyAlignment="1" applyProtection="1">
      <alignment/>
      <protection/>
    </xf>
    <xf numFmtId="177" fontId="4" fillId="0" borderId="28" xfId="79" applyNumberFormat="1" applyFont="1" applyFill="1" applyBorder="1" applyAlignment="1" applyProtection="1">
      <alignment horizontal="right"/>
      <protection/>
    </xf>
    <xf numFmtId="177" fontId="4" fillId="0" borderId="13" xfId="79" applyNumberFormat="1" applyFont="1" applyFill="1" applyBorder="1" applyAlignment="1" applyProtection="1">
      <alignment horizontal="right"/>
      <protection/>
    </xf>
    <xf numFmtId="174" fontId="9" fillId="0" borderId="26" xfId="53" applyNumberFormat="1" applyFont="1" applyFill="1" applyBorder="1" applyAlignment="1" applyProtection="1">
      <alignment horizontal="left"/>
      <protection/>
    </xf>
    <xf numFmtId="177" fontId="9" fillId="0" borderId="20" xfId="79" applyNumberFormat="1" applyFont="1" applyFill="1" applyBorder="1" applyAlignment="1" applyProtection="1">
      <alignment horizontal="right"/>
      <protection/>
    </xf>
    <xf numFmtId="0" fontId="4" fillId="0" borderId="13" xfId="70" applyFont="1" applyFill="1" applyBorder="1">
      <alignment/>
      <protection/>
    </xf>
    <xf numFmtId="174" fontId="4" fillId="0" borderId="13" xfId="54" applyNumberFormat="1" applyFont="1" applyFill="1" applyBorder="1" applyAlignment="1" applyProtection="1">
      <alignment/>
      <protection/>
    </xf>
    <xf numFmtId="164" fontId="4" fillId="0" borderId="13" xfId="80" applyNumberFormat="1" applyFont="1" applyFill="1" applyBorder="1" applyAlignment="1" applyProtection="1">
      <alignment horizontal="center"/>
      <protection/>
    </xf>
    <xf numFmtId="175" fontId="4" fillId="0" borderId="13" xfId="54" applyNumberFormat="1" applyFont="1" applyFill="1" applyBorder="1" applyAlignment="1" applyProtection="1">
      <alignment/>
      <protection/>
    </xf>
    <xf numFmtId="175" fontId="4" fillId="0" borderId="16" xfId="54" applyNumberFormat="1" applyFont="1" applyFill="1" applyBorder="1" applyAlignment="1" applyProtection="1">
      <alignment/>
      <protection/>
    </xf>
    <xf numFmtId="0" fontId="4" fillId="0" borderId="0" xfId="70" applyFont="1" applyFill="1">
      <alignment/>
      <protection/>
    </xf>
    <xf numFmtId="0" fontId="4" fillId="0" borderId="0" xfId="70" applyFont="1" applyFill="1" applyBorder="1">
      <alignment/>
      <protection/>
    </xf>
    <xf numFmtId="0" fontId="9" fillId="0" borderId="13" xfId="70" applyFont="1" applyFill="1" applyBorder="1">
      <alignment/>
      <protection/>
    </xf>
    <xf numFmtId="174" fontId="9" fillId="0" borderId="13" xfId="70" applyNumberFormat="1" applyFont="1" applyFill="1" applyBorder="1">
      <alignment/>
      <protection/>
    </xf>
    <xf numFmtId="164" fontId="9" fillId="0" borderId="13" xfId="80" applyNumberFormat="1" applyFont="1" applyFill="1" applyBorder="1" applyAlignment="1" applyProtection="1">
      <alignment horizontal="center"/>
      <protection/>
    </xf>
    <xf numFmtId="175" fontId="9" fillId="0" borderId="13" xfId="70" applyNumberFormat="1" applyFont="1" applyFill="1" applyBorder="1">
      <alignment/>
      <protection/>
    </xf>
    <xf numFmtId="175" fontId="9" fillId="0" borderId="16" xfId="70" applyNumberFormat="1" applyFont="1" applyFill="1" applyBorder="1">
      <alignment/>
      <protection/>
    </xf>
    <xf numFmtId="174" fontId="9" fillId="0" borderId="13" xfId="54" applyNumberFormat="1" applyFont="1" applyFill="1" applyBorder="1" applyAlignment="1" applyProtection="1">
      <alignment/>
      <protection/>
    </xf>
    <xf numFmtId="175" fontId="9" fillId="0" borderId="13" xfId="54" applyNumberFormat="1" applyFont="1" applyFill="1" applyBorder="1" applyAlignment="1" applyProtection="1">
      <alignment/>
      <protection/>
    </xf>
    <xf numFmtId="175" fontId="9" fillId="0" borderId="16" xfId="54" applyNumberFormat="1" applyFont="1" applyFill="1" applyBorder="1" applyAlignment="1" applyProtection="1">
      <alignment/>
      <protection/>
    </xf>
    <xf numFmtId="0" fontId="9" fillId="0" borderId="0" xfId="70" applyFont="1" applyFill="1" applyBorder="1">
      <alignment/>
      <protection/>
    </xf>
    <xf numFmtId="0" fontId="1" fillId="0" borderId="0" xfId="70" applyFont="1" applyFill="1">
      <alignment/>
      <protection/>
    </xf>
    <xf numFmtId="174" fontId="9" fillId="0" borderId="20" xfId="54" applyNumberFormat="1" applyFont="1" applyFill="1" applyBorder="1" applyAlignment="1" applyProtection="1">
      <alignment/>
      <protection/>
    </xf>
    <xf numFmtId="164" fontId="9" fillId="0" borderId="20" xfId="80" applyNumberFormat="1" applyFont="1" applyFill="1" applyBorder="1" applyAlignment="1" applyProtection="1">
      <alignment horizontal="center"/>
      <protection/>
    </xf>
    <xf numFmtId="175" fontId="9" fillId="0" borderId="20" xfId="54" applyNumberFormat="1" applyFont="1" applyFill="1" applyBorder="1" applyAlignment="1" applyProtection="1">
      <alignment/>
      <protection/>
    </xf>
    <xf numFmtId="175" fontId="9" fillId="0" borderId="17" xfId="54" applyNumberFormat="1" applyFont="1" applyFill="1" applyBorder="1" applyAlignment="1" applyProtection="1">
      <alignment/>
      <protection/>
    </xf>
    <xf numFmtId="0" fontId="0" fillId="0" borderId="0" xfId="70" applyFont="1" applyFill="1">
      <alignment/>
      <protection/>
    </xf>
    <xf numFmtId="0" fontId="4" fillId="0" borderId="0" xfId="70" applyFont="1" applyFill="1" applyAlignment="1">
      <alignment horizontal="center"/>
      <protection/>
    </xf>
    <xf numFmtId="174" fontId="9" fillId="0" borderId="13" xfId="54" applyNumberFormat="1" applyFont="1" applyFill="1" applyBorder="1" applyAlignment="1" applyProtection="1">
      <alignment horizontal="left"/>
      <protection/>
    </xf>
    <xf numFmtId="0" fontId="4" fillId="0" borderId="25" xfId="70" applyFont="1" applyFill="1" applyBorder="1" applyAlignment="1">
      <alignment horizontal="center" vertical="center" wrapText="1"/>
      <protection/>
    </xf>
    <xf numFmtId="175" fontId="9" fillId="0" borderId="28" xfId="54" applyNumberFormat="1" applyFont="1" applyFill="1" applyBorder="1" applyAlignment="1" applyProtection="1">
      <alignment/>
      <protection/>
    </xf>
    <xf numFmtId="175" fontId="9" fillId="0" borderId="14" xfId="54" applyNumberFormat="1" applyFont="1" applyFill="1" applyBorder="1" applyAlignment="1" applyProtection="1">
      <alignment/>
      <protection/>
    </xf>
    <xf numFmtId="174" fontId="9" fillId="0" borderId="28" xfId="54" applyNumberFormat="1" applyFont="1" applyFill="1" applyBorder="1" applyAlignment="1" applyProtection="1">
      <alignment/>
      <protection/>
    </xf>
    <xf numFmtId="164" fontId="9" fillId="0" borderId="28" xfId="80" applyNumberFormat="1" applyFont="1" applyFill="1" applyBorder="1" applyAlignment="1" applyProtection="1">
      <alignment horizontal="center"/>
      <protection/>
    </xf>
    <xf numFmtId="0" fontId="0" fillId="0" borderId="0" xfId="0" applyFont="1" applyAlignment="1">
      <alignment/>
    </xf>
    <xf numFmtId="0" fontId="1" fillId="0" borderId="0" xfId="0" applyFont="1" applyAlignment="1">
      <alignment/>
    </xf>
    <xf numFmtId="0" fontId="19" fillId="0" borderId="0" xfId="45" applyFill="1" applyBorder="1" applyAlignment="1" applyProtection="1">
      <alignment horizontal="left" vertical="center"/>
      <protection/>
    </xf>
    <xf numFmtId="0" fontId="19" fillId="0" borderId="0" xfId="45" applyFill="1" applyBorder="1" applyAlignment="1" applyProtection="1">
      <alignment/>
      <protection/>
    </xf>
    <xf numFmtId="0" fontId="19" fillId="0" borderId="0" xfId="45" applyFill="1" applyBorder="1" applyAlignment="1" applyProtection="1">
      <alignment vertical="center"/>
      <protection/>
    </xf>
    <xf numFmtId="0" fontId="19" fillId="0" borderId="0" xfId="45" applyFill="1" applyAlignment="1" applyProtection="1">
      <alignment/>
      <protection/>
    </xf>
    <xf numFmtId="0" fontId="4" fillId="0" borderId="0" xfId="68" applyFont="1" applyFill="1" applyAlignment="1">
      <alignment horizontal="center"/>
      <protection/>
    </xf>
    <xf numFmtId="164" fontId="4" fillId="0" borderId="0" xfId="68" applyNumberFormat="1" applyFont="1" applyFill="1" applyAlignment="1">
      <alignment horizontal="center"/>
      <protection/>
    </xf>
    <xf numFmtId="174" fontId="4" fillId="0" borderId="0" xfId="68" applyNumberFormat="1" applyFont="1" applyFill="1" applyAlignment="1">
      <alignment horizontal="center"/>
      <protection/>
    </xf>
    <xf numFmtId="0" fontId="1" fillId="0" borderId="0" xfId="71" applyFont="1" applyFill="1" applyBorder="1" applyAlignment="1">
      <alignment vertical="center"/>
      <protection/>
    </xf>
    <xf numFmtId="0" fontId="0" fillId="0" borderId="0" xfId="71" applyFont="1" applyFill="1" applyBorder="1" applyAlignment="1">
      <alignment vertical="center"/>
      <protection/>
    </xf>
    <xf numFmtId="0" fontId="0" fillId="0" borderId="4" xfId="71" applyFont="1" applyFill="1" applyBorder="1">
      <alignment/>
      <protection/>
    </xf>
    <xf numFmtId="174" fontId="0" fillId="0" borderId="4" xfId="55" applyNumberFormat="1" applyFont="1" applyFill="1" applyBorder="1" applyAlignment="1" applyProtection="1">
      <alignment/>
      <protection/>
    </xf>
    <xf numFmtId="174" fontId="0" fillId="0" borderId="0" xfId="55" applyNumberFormat="1" applyFont="1" applyFill="1" applyBorder="1" applyAlignment="1" applyProtection="1">
      <alignment/>
      <protection/>
    </xf>
    <xf numFmtId="166" fontId="0" fillId="0" borderId="4" xfId="81" applyNumberFormat="1" applyFont="1" applyFill="1" applyBorder="1" applyAlignment="1" applyProtection="1">
      <alignment/>
      <protection/>
    </xf>
    <xf numFmtId="0" fontId="9" fillId="0" borderId="0" xfId="71" applyFont="1" applyFill="1" applyAlignment="1">
      <alignment horizontal="center"/>
      <protection/>
    </xf>
    <xf numFmtId="177" fontId="4" fillId="0" borderId="13" xfId="53" applyNumberFormat="1" applyFont="1" applyFill="1" applyBorder="1" applyAlignment="1" applyProtection="1">
      <alignment/>
      <protection/>
    </xf>
    <xf numFmtId="174" fontId="4" fillId="0" borderId="0" xfId="53" applyNumberFormat="1" applyFont="1" applyFill="1" applyBorder="1" applyAlignment="1" applyProtection="1">
      <alignment/>
      <protection/>
    </xf>
    <xf numFmtId="164" fontId="4" fillId="0" borderId="0" xfId="68" applyNumberFormat="1" applyFont="1" applyFill="1">
      <alignment/>
      <protection/>
    </xf>
    <xf numFmtId="174" fontId="9" fillId="0" borderId="13" xfId="53" applyNumberFormat="1" applyFont="1" applyFill="1" applyBorder="1" applyAlignment="1" applyProtection="1">
      <alignment/>
      <protection/>
    </xf>
    <xf numFmtId="0" fontId="11" fillId="0" borderId="0" xfId="71" applyFont="1" applyFill="1">
      <alignment/>
      <protection/>
    </xf>
    <xf numFmtId="0" fontId="0" fillId="0" borderId="0" xfId="71" applyFont="1" applyFill="1">
      <alignment/>
      <protection/>
    </xf>
    <xf numFmtId="174" fontId="0" fillId="0" borderId="0" xfId="71" applyNumberFormat="1" applyFont="1" applyFill="1">
      <alignment/>
      <protection/>
    </xf>
    <xf numFmtId="0" fontId="0" fillId="0" borderId="0" xfId="71" applyFont="1" applyFill="1" applyBorder="1">
      <alignment/>
      <protection/>
    </xf>
    <xf numFmtId="177" fontId="0" fillId="0" borderId="0" xfId="71" applyNumberFormat="1" applyFont="1" applyFill="1">
      <alignment/>
      <protection/>
    </xf>
    <xf numFmtId="0" fontId="9" fillId="0" borderId="13" xfId="68" applyFont="1" applyFill="1" applyBorder="1">
      <alignment/>
      <protection/>
    </xf>
    <xf numFmtId="174" fontId="9" fillId="0" borderId="0" xfId="68" applyNumberFormat="1" applyFont="1" applyFill="1" applyAlignment="1">
      <alignment horizontal="center"/>
      <protection/>
    </xf>
    <xf numFmtId="164" fontId="9" fillId="0" borderId="0" xfId="68" applyNumberFormat="1" applyFont="1" applyFill="1" applyAlignment="1">
      <alignment horizontal="center"/>
      <protection/>
    </xf>
    <xf numFmtId="0" fontId="4" fillId="0" borderId="28" xfId="68" applyFont="1" applyFill="1" applyBorder="1">
      <alignment/>
      <protection/>
    </xf>
    <xf numFmtId="0" fontId="4" fillId="0" borderId="0" xfId="71" applyFont="1" applyFill="1" applyBorder="1" applyAlignment="1">
      <alignment vertical="center"/>
      <protection/>
    </xf>
    <xf numFmtId="0" fontId="9" fillId="0" borderId="25" xfId="71" applyFont="1" applyFill="1" applyBorder="1" applyAlignment="1">
      <alignment horizontal="center" vertical="center"/>
      <protection/>
    </xf>
    <xf numFmtId="177" fontId="4" fillId="0" borderId="28" xfId="53" applyNumberFormat="1" applyFont="1" applyFill="1" applyBorder="1" applyAlignment="1" applyProtection="1">
      <alignment/>
      <protection/>
    </xf>
    <xf numFmtId="177" fontId="9" fillId="0" borderId="13" xfId="53" applyNumberFormat="1" applyFont="1" applyFill="1" applyBorder="1" applyAlignment="1" applyProtection="1">
      <alignment/>
      <protection/>
    </xf>
    <xf numFmtId="0" fontId="4" fillId="0" borderId="0" xfId="73" applyFont="1" applyFill="1">
      <alignment/>
      <protection/>
    </xf>
    <xf numFmtId="0" fontId="10" fillId="0" borderId="0" xfId="73" applyFont="1" applyFill="1">
      <alignment/>
      <protection/>
    </xf>
    <xf numFmtId="0" fontId="10" fillId="0" borderId="0" xfId="73" applyFont="1" applyFill="1" applyAlignment="1">
      <alignment horizontal="center"/>
      <protection/>
    </xf>
    <xf numFmtId="0" fontId="0" fillId="0" borderId="0" xfId="73" applyFont="1" applyFill="1">
      <alignment/>
      <protection/>
    </xf>
    <xf numFmtId="0" fontId="0" fillId="0" borderId="0" xfId="73" applyFont="1" applyFill="1" applyAlignment="1">
      <alignment horizontal="center"/>
      <protection/>
    </xf>
    <xf numFmtId="0" fontId="21" fillId="0" borderId="0" xfId="73" applyFont="1" applyFill="1" applyBorder="1" applyAlignment="1">
      <alignment horizontal="centerContinuous" vertical="center"/>
      <protection/>
    </xf>
    <xf numFmtId="0" fontId="0" fillId="0" borderId="0" xfId="73" applyFont="1" applyFill="1" applyBorder="1">
      <alignment/>
      <protection/>
    </xf>
    <xf numFmtId="174" fontId="4" fillId="0" borderId="10" xfId="58" applyNumberFormat="1" applyFont="1" applyFill="1" applyBorder="1" applyAlignment="1" applyProtection="1">
      <alignment/>
      <protection/>
    </xf>
    <xf numFmtId="0" fontId="4" fillId="0" borderId="0" xfId="75" applyFont="1" applyFill="1" applyBorder="1">
      <alignment/>
      <protection/>
    </xf>
    <xf numFmtId="174" fontId="4" fillId="0" borderId="10" xfId="75" applyNumberFormat="1" applyFont="1" applyFill="1" applyBorder="1">
      <alignment/>
      <protection/>
    </xf>
    <xf numFmtId="0" fontId="4" fillId="0" borderId="0" xfId="75" applyFont="1" applyFill="1">
      <alignment/>
      <protection/>
    </xf>
    <xf numFmtId="0" fontId="9" fillId="0" borderId="0" xfId="75" applyFont="1" applyFill="1">
      <alignment/>
      <protection/>
    </xf>
    <xf numFmtId="0" fontId="4" fillId="0" borderId="12" xfId="75" applyFont="1" applyFill="1" applyBorder="1">
      <alignment/>
      <protection/>
    </xf>
    <xf numFmtId="0" fontId="4" fillId="0" borderId="0" xfId="75" applyFont="1" applyFill="1" applyAlignment="1">
      <alignment vertical="center"/>
      <protection/>
    </xf>
    <xf numFmtId="0" fontId="0" fillId="0" borderId="0" xfId="75" applyFont="1" applyFill="1">
      <alignment/>
      <protection/>
    </xf>
    <xf numFmtId="0" fontId="1" fillId="0" borderId="0" xfId="75" applyFont="1" applyFill="1" applyBorder="1">
      <alignment/>
      <protection/>
    </xf>
    <xf numFmtId="0" fontId="9" fillId="0" borderId="14" xfId="75" applyFont="1" applyFill="1" applyBorder="1">
      <alignment/>
      <protection/>
    </xf>
    <xf numFmtId="0" fontId="4" fillId="0" borderId="15" xfId="65" applyFont="1" applyFill="1" applyBorder="1">
      <alignment/>
      <protection/>
    </xf>
    <xf numFmtId="174" fontId="4" fillId="0" borderId="21" xfId="58" applyNumberFormat="1" applyFont="1" applyFill="1" applyBorder="1" applyAlignment="1" applyProtection="1">
      <alignment/>
      <protection/>
    </xf>
    <xf numFmtId="174" fontId="4" fillId="0" borderId="21" xfId="75" applyNumberFormat="1" applyFont="1" applyFill="1" applyBorder="1">
      <alignment/>
      <protection/>
    </xf>
    <xf numFmtId="0" fontId="4" fillId="0" borderId="30" xfId="75" applyFont="1" applyFill="1" applyBorder="1">
      <alignment/>
      <protection/>
    </xf>
    <xf numFmtId="0" fontId="4" fillId="0" borderId="16" xfId="75" applyFont="1" applyFill="1" applyBorder="1">
      <alignment/>
      <protection/>
    </xf>
    <xf numFmtId="0" fontId="9" fillId="0" borderId="17" xfId="75" applyFont="1" applyFill="1" applyBorder="1">
      <alignment/>
      <protection/>
    </xf>
    <xf numFmtId="174" fontId="9" fillId="0" borderId="18" xfId="58" applyNumberFormat="1" applyFont="1" applyFill="1" applyBorder="1" applyAlignment="1" applyProtection="1">
      <alignment/>
      <protection/>
    </xf>
    <xf numFmtId="0" fontId="9" fillId="0" borderId="31" xfId="75" applyFont="1" applyFill="1" applyBorder="1">
      <alignment/>
      <protection/>
    </xf>
    <xf numFmtId="0" fontId="9" fillId="0" borderId="32" xfId="75" applyFont="1" applyFill="1" applyBorder="1">
      <alignment/>
      <protection/>
    </xf>
    <xf numFmtId="0" fontId="9" fillId="0" borderId="19" xfId="75" applyFont="1" applyFill="1" applyBorder="1">
      <alignment/>
      <protection/>
    </xf>
    <xf numFmtId="0" fontId="4" fillId="0" borderId="0" xfId="74" applyFont="1" applyFill="1">
      <alignment/>
      <protection/>
    </xf>
    <xf numFmtId="0" fontId="17" fillId="0" borderId="0" xfId="74" applyFont="1" applyFill="1">
      <alignment/>
      <protection/>
    </xf>
    <xf numFmtId="0" fontId="0" fillId="0" borderId="0" xfId="74" applyFont="1" applyFill="1">
      <alignment/>
      <protection/>
    </xf>
    <xf numFmtId="0" fontId="0" fillId="0" borderId="0" xfId="74" applyFont="1" applyFill="1" applyBorder="1">
      <alignment/>
      <protection/>
    </xf>
    <xf numFmtId="0" fontId="4" fillId="0" borderId="25" xfId="74" applyFont="1" applyFill="1" applyBorder="1" applyAlignment="1">
      <alignment horizontal="center" vertical="center" wrapText="1"/>
      <protection/>
    </xf>
    <xf numFmtId="0" fontId="4" fillId="0" borderId="28" xfId="74" applyFont="1" applyFill="1" applyBorder="1">
      <alignment/>
      <protection/>
    </xf>
    <xf numFmtId="0" fontId="4" fillId="0" borderId="13" xfId="74" applyFont="1" applyFill="1" applyBorder="1">
      <alignment/>
      <protection/>
    </xf>
    <xf numFmtId="0" fontId="9" fillId="0" borderId="20" xfId="74" applyFont="1" applyFill="1" applyBorder="1">
      <alignment/>
      <protection/>
    </xf>
    <xf numFmtId="1" fontId="9" fillId="0" borderId="0" xfId="64" applyNumberFormat="1" applyFont="1" applyFill="1" applyBorder="1" applyAlignment="1">
      <alignment horizontal="center" vertical="center" wrapText="1"/>
      <protection/>
    </xf>
    <xf numFmtId="171" fontId="4" fillId="0" borderId="10" xfId="49" applyNumberFormat="1" applyFont="1" applyFill="1" applyBorder="1" applyAlignment="1" applyProtection="1">
      <alignment horizontal="center" vertical="center"/>
      <protection/>
    </xf>
    <xf numFmtId="0" fontId="9" fillId="0" borderId="0" xfId="64" applyFont="1" applyFill="1" applyBorder="1" applyAlignment="1">
      <alignment horizontal="left" vertical="center"/>
      <protection/>
    </xf>
    <xf numFmtId="171" fontId="9" fillId="0" borderId="12" xfId="49" applyNumberFormat="1" applyFont="1" applyFill="1" applyBorder="1" applyAlignment="1" applyProtection="1">
      <alignment/>
      <protection/>
    </xf>
    <xf numFmtId="171" fontId="4" fillId="0" borderId="12" xfId="49" applyNumberFormat="1" applyFont="1" applyFill="1" applyBorder="1" applyAlignment="1" applyProtection="1">
      <alignment horizontal="center" vertical="center"/>
      <protection/>
    </xf>
    <xf numFmtId="171" fontId="4" fillId="0" borderId="12" xfId="49" applyNumberFormat="1" applyFont="1" applyFill="1" applyBorder="1" applyAlignment="1" applyProtection="1">
      <alignment/>
      <protection/>
    </xf>
    <xf numFmtId="164" fontId="4" fillId="0" borderId="12" xfId="49" applyNumberFormat="1" applyFont="1" applyFill="1" applyBorder="1" applyAlignment="1" applyProtection="1">
      <alignment horizontal="center"/>
      <protection/>
    </xf>
    <xf numFmtId="0" fontId="0" fillId="0" borderId="0" xfId="64" applyFont="1" applyFill="1" applyBorder="1" applyAlignment="1">
      <alignment horizontal="left" vertical="center"/>
      <protection/>
    </xf>
    <xf numFmtId="0" fontId="4" fillId="0" borderId="13" xfId="64" applyFont="1" applyFill="1" applyBorder="1" applyAlignment="1">
      <alignment horizontal="left" vertical="center" indent="3"/>
      <protection/>
    </xf>
    <xf numFmtId="0" fontId="9" fillId="0" borderId="20" xfId="64" applyFont="1" applyFill="1" applyBorder="1" applyAlignment="1">
      <alignment horizontal="left" vertical="center" wrapText="1"/>
      <protection/>
    </xf>
    <xf numFmtId="171" fontId="9" fillId="0" borderId="13" xfId="49" applyNumberFormat="1" applyFont="1" applyFill="1" applyBorder="1" applyAlignment="1" applyProtection="1">
      <alignment/>
      <protection/>
    </xf>
    <xf numFmtId="171" fontId="4" fillId="0" borderId="13" xfId="49" applyNumberFormat="1" applyFont="1" applyFill="1" applyBorder="1" applyAlignment="1" applyProtection="1">
      <alignment horizontal="center" vertical="center"/>
      <protection/>
    </xf>
    <xf numFmtId="171" fontId="4" fillId="0" borderId="13" xfId="49" applyNumberFormat="1" applyFont="1" applyFill="1" applyBorder="1" applyAlignment="1" applyProtection="1">
      <alignment/>
      <protection/>
    </xf>
    <xf numFmtId="164" fontId="4" fillId="0" borderId="13" xfId="49" applyNumberFormat="1" applyFont="1" applyFill="1" applyBorder="1" applyAlignment="1" applyProtection="1">
      <alignment horizontal="center"/>
      <protection/>
    </xf>
    <xf numFmtId="0" fontId="4" fillId="0" borderId="0" xfId="64" applyFont="1" applyFill="1" applyBorder="1" applyAlignment="1">
      <alignment horizontal="left" vertical="center" wrapText="1"/>
      <protection/>
    </xf>
    <xf numFmtId="0" fontId="4" fillId="0" borderId="0" xfId="64" applyFont="1" applyFill="1" applyBorder="1" applyAlignment="1">
      <alignment horizontal="left" vertical="center" wrapText="1" indent="3"/>
      <protection/>
    </xf>
    <xf numFmtId="0" fontId="0" fillId="0" borderId="16" xfId="64" applyFont="1" applyFill="1" applyBorder="1" applyAlignment="1">
      <alignment horizontal="center" vertical="center"/>
      <protection/>
    </xf>
    <xf numFmtId="0" fontId="0" fillId="0" borderId="13" xfId="64" applyFont="1" applyFill="1" applyBorder="1" applyAlignment="1">
      <alignment horizontal="center" vertical="center"/>
      <protection/>
    </xf>
    <xf numFmtId="0" fontId="0" fillId="0" borderId="0" xfId="74" applyFont="1" applyFill="1" applyBorder="1">
      <alignment/>
      <protection/>
    </xf>
    <xf numFmtId="0" fontId="0" fillId="0" borderId="13" xfId="0" applyFont="1" applyBorder="1" applyAlignment="1">
      <alignment horizontal="justify"/>
    </xf>
    <xf numFmtId="0" fontId="1" fillId="0" borderId="13" xfId="0" applyFont="1" applyBorder="1" applyAlignment="1">
      <alignment horizontal="justify"/>
    </xf>
    <xf numFmtId="0" fontId="0" fillId="0" borderId="20" xfId="0" applyFont="1" applyBorder="1" applyAlignment="1">
      <alignment wrapText="1"/>
    </xf>
    <xf numFmtId="164" fontId="9" fillId="0" borderId="28" xfId="47" applyNumberFormat="1" applyFont="1" applyFill="1" applyBorder="1" applyAlignment="1" applyProtection="1">
      <alignment horizontal="center" vertical="center"/>
      <protection/>
    </xf>
    <xf numFmtId="0" fontId="4" fillId="0" borderId="33" xfId="0" applyFont="1" applyFill="1" applyBorder="1" applyAlignment="1">
      <alignment horizontal="center" vertical="center"/>
    </xf>
    <xf numFmtId="167" fontId="4" fillId="0" borderId="12" xfId="47" applyNumberFormat="1" applyFont="1" applyFill="1" applyBorder="1" applyAlignment="1" applyProtection="1">
      <alignment horizontal="right" indent="1"/>
      <protection/>
    </xf>
    <xf numFmtId="165" fontId="4" fillId="0" borderId="12" xfId="47" applyNumberFormat="1" applyFont="1" applyFill="1" applyBorder="1" applyAlignment="1" applyProtection="1">
      <alignment horizontal="right" indent="1"/>
      <protection/>
    </xf>
    <xf numFmtId="167" fontId="9" fillId="0" borderId="15" xfId="47" applyNumberFormat="1" applyFont="1" applyFill="1" applyBorder="1" applyAlignment="1" applyProtection="1">
      <alignment horizontal="right" indent="1"/>
      <protection/>
    </xf>
    <xf numFmtId="167" fontId="9" fillId="0" borderId="12" xfId="47" applyNumberFormat="1" applyFont="1" applyFill="1" applyBorder="1" applyAlignment="1" applyProtection="1">
      <alignment horizontal="right" indent="1"/>
      <protection/>
    </xf>
    <xf numFmtId="165" fontId="9" fillId="0" borderId="19" xfId="47" applyNumberFormat="1" applyFont="1" applyFill="1" applyBorder="1" applyAlignment="1" applyProtection="1">
      <alignment horizontal="right" indent="1"/>
      <protection/>
    </xf>
    <xf numFmtId="167" fontId="4" fillId="0" borderId="13" xfId="47" applyNumberFormat="1" applyFont="1" applyFill="1" applyBorder="1" applyAlignment="1" applyProtection="1">
      <alignment horizontal="right" indent="1"/>
      <protection/>
    </xf>
    <xf numFmtId="165" fontId="4" fillId="0" borderId="13" xfId="47" applyNumberFormat="1" applyFont="1" applyFill="1" applyBorder="1" applyAlignment="1" applyProtection="1">
      <alignment horizontal="right" indent="1"/>
      <protection/>
    </xf>
    <xf numFmtId="167" fontId="9" fillId="0" borderId="28" xfId="47" applyNumberFormat="1" applyFont="1" applyFill="1" applyBorder="1" applyAlignment="1" applyProtection="1">
      <alignment horizontal="right" indent="1"/>
      <protection/>
    </xf>
    <xf numFmtId="167" fontId="9" fillId="0" borderId="13" xfId="47" applyNumberFormat="1" applyFont="1" applyFill="1" applyBorder="1" applyAlignment="1" applyProtection="1">
      <alignment horizontal="right" indent="1"/>
      <protection/>
    </xf>
    <xf numFmtId="165" fontId="9" fillId="0" borderId="20" xfId="47" applyNumberFormat="1" applyFont="1" applyFill="1" applyBorder="1" applyAlignment="1" applyProtection="1">
      <alignment horizontal="right" indent="1"/>
      <protection/>
    </xf>
    <xf numFmtId="164" fontId="9" fillId="0" borderId="11" xfId="47" applyNumberFormat="1" applyFont="1" applyFill="1" applyBorder="1" applyAlignment="1" applyProtection="1">
      <alignment horizontal="center" vertical="center"/>
      <protection/>
    </xf>
    <xf numFmtId="164" fontId="9" fillId="0" borderId="12" xfId="47" applyNumberFormat="1" applyFont="1" applyFill="1" applyBorder="1" applyAlignment="1" applyProtection="1">
      <alignment horizontal="center" vertical="center"/>
      <protection/>
    </xf>
    <xf numFmtId="1" fontId="4" fillId="0" borderId="34" xfId="47" applyNumberFormat="1" applyFont="1" applyFill="1" applyBorder="1" applyAlignment="1" applyProtection="1" quotePrefix="1">
      <alignment horizontal="center" vertical="center" wrapText="1"/>
      <protection/>
    </xf>
    <xf numFmtId="1" fontId="4" fillId="0" borderId="35" xfId="47" applyNumberFormat="1" applyFont="1" applyFill="1" applyBorder="1" applyAlignment="1" applyProtection="1" quotePrefix="1">
      <alignment horizontal="center" vertical="center" wrapText="1"/>
      <protection/>
    </xf>
    <xf numFmtId="0" fontId="0" fillId="0" borderId="0" xfId="73" applyBorder="1">
      <alignment/>
      <protection/>
    </xf>
    <xf numFmtId="0" fontId="22" fillId="19" borderId="36" xfId="73" applyFont="1" applyFill="1" applyBorder="1" applyAlignment="1">
      <alignment horizontal="center" vertical="center" wrapText="1"/>
      <protection/>
    </xf>
    <xf numFmtId="0" fontId="22" fillId="19" borderId="37" xfId="73" applyFont="1" applyFill="1" applyBorder="1" applyAlignment="1">
      <alignment horizontal="center" vertical="center" wrapText="1"/>
      <protection/>
    </xf>
    <xf numFmtId="0" fontId="22" fillId="19" borderId="38" xfId="73" applyFont="1" applyFill="1" applyBorder="1" applyAlignment="1">
      <alignment horizontal="center" vertical="center" wrapText="1"/>
      <protection/>
    </xf>
    <xf numFmtId="0" fontId="22" fillId="19" borderId="39" xfId="73" applyFont="1" applyFill="1" applyBorder="1" applyAlignment="1">
      <alignment horizontal="center" vertical="center" wrapText="1"/>
      <protection/>
    </xf>
    <xf numFmtId="0" fontId="22" fillId="19" borderId="40" xfId="73" applyFont="1" applyFill="1" applyBorder="1" applyAlignment="1">
      <alignment horizontal="center" vertical="center" wrapText="1"/>
      <protection/>
    </xf>
    <xf numFmtId="0" fontId="4" fillId="0" borderId="23" xfId="73" applyFont="1" applyBorder="1" applyAlignment="1">
      <alignment horizontal="center"/>
      <protection/>
    </xf>
    <xf numFmtId="164" fontId="4" fillId="0" borderId="10" xfId="73" applyNumberFormat="1" applyFont="1" applyBorder="1" applyAlignment="1">
      <alignment horizontal="center"/>
      <protection/>
    </xf>
    <xf numFmtId="0" fontId="4" fillId="0" borderId="10" xfId="73" applyFont="1" applyFill="1" applyBorder="1" applyAlignment="1">
      <alignment horizontal="center"/>
      <protection/>
    </xf>
    <xf numFmtId="164" fontId="4" fillId="0" borderId="41" xfId="73" applyNumberFormat="1" applyFont="1" applyBorder="1" applyAlignment="1">
      <alignment horizontal="center"/>
      <protection/>
    </xf>
    <xf numFmtId="0" fontId="4" fillId="0" borderId="42" xfId="73" applyFont="1" applyBorder="1" applyAlignment="1">
      <alignment horizontal="center"/>
      <protection/>
    </xf>
    <xf numFmtId="164" fontId="4" fillId="0" borderId="12" xfId="73" applyNumberFormat="1" applyFont="1" applyBorder="1" applyAlignment="1">
      <alignment horizontal="center"/>
      <protection/>
    </xf>
    <xf numFmtId="0" fontId="4" fillId="20" borderId="23" xfId="73" applyFont="1" applyFill="1" applyBorder="1" applyAlignment="1">
      <alignment horizontal="center"/>
      <protection/>
    </xf>
    <xf numFmtId="164" fontId="4" fillId="20" borderId="10" xfId="73" applyNumberFormat="1" applyFont="1" applyFill="1" applyBorder="1" applyAlignment="1">
      <alignment horizontal="center"/>
      <protection/>
    </xf>
    <xf numFmtId="0" fontId="4" fillId="20" borderId="10" xfId="73" applyFont="1" applyFill="1" applyBorder="1" applyAlignment="1">
      <alignment horizontal="center"/>
      <protection/>
    </xf>
    <xf numFmtId="164" fontId="4" fillId="20" borderId="41" xfId="73" applyNumberFormat="1" applyFont="1" applyFill="1" applyBorder="1" applyAlignment="1">
      <alignment horizontal="center"/>
      <protection/>
    </xf>
    <xf numFmtId="0" fontId="4" fillId="20" borderId="42" xfId="73" applyFont="1" applyFill="1" applyBorder="1" applyAlignment="1">
      <alignment horizontal="center"/>
      <protection/>
    </xf>
    <xf numFmtId="164" fontId="4" fillId="20" borderId="12" xfId="73" applyNumberFormat="1" applyFont="1" applyFill="1" applyBorder="1" applyAlignment="1">
      <alignment horizontal="center"/>
      <protection/>
    </xf>
    <xf numFmtId="164" fontId="4" fillId="7" borderId="10" xfId="73" applyNumberFormat="1" applyFont="1" applyFill="1" applyBorder="1" applyAlignment="1">
      <alignment horizontal="center"/>
      <protection/>
    </xf>
    <xf numFmtId="0" fontId="4" fillId="20" borderId="42" xfId="73" applyFont="1" applyFill="1" applyBorder="1">
      <alignment/>
      <protection/>
    </xf>
    <xf numFmtId="164" fontId="4" fillId="20" borderId="10" xfId="73" applyNumberFormat="1" applyFont="1" applyFill="1" applyBorder="1">
      <alignment/>
      <protection/>
    </xf>
    <xf numFmtId="0" fontId="4" fillId="20" borderId="10" xfId="73" applyFont="1" applyFill="1" applyBorder="1">
      <alignment/>
      <protection/>
    </xf>
    <xf numFmtId="0" fontId="4" fillId="20" borderId="12" xfId="73" applyFont="1" applyFill="1" applyBorder="1">
      <alignment/>
      <protection/>
    </xf>
    <xf numFmtId="0" fontId="4" fillId="0" borderId="0" xfId="73" applyFont="1" applyAlignment="1">
      <alignment horizontal="center"/>
      <protection/>
    </xf>
    <xf numFmtId="0" fontId="4" fillId="0" borderId="0" xfId="73" applyFont="1">
      <alignment/>
      <protection/>
    </xf>
    <xf numFmtId="0" fontId="9" fillId="0" borderId="0" xfId="73" applyFont="1" applyAlignment="1">
      <alignment horizontal="center"/>
      <protection/>
    </xf>
    <xf numFmtId="0" fontId="4" fillId="0" borderId="14" xfId="64" applyFont="1" applyFill="1" applyBorder="1" applyAlignment="1">
      <alignment horizontal="left" vertical="center"/>
      <protection/>
    </xf>
    <xf numFmtId="0" fontId="4" fillId="0" borderId="25" xfId="63" applyFont="1" applyFill="1" applyBorder="1" applyAlignment="1" applyProtection="1">
      <alignment horizontal="center" vertical="center" wrapText="1"/>
      <protection locked="0"/>
    </xf>
    <xf numFmtId="164" fontId="4" fillId="0" borderId="28" xfId="63" applyNumberFormat="1" applyFont="1" applyFill="1" applyBorder="1" applyAlignment="1">
      <alignment horizontal="center"/>
      <protection/>
    </xf>
    <xf numFmtId="164" fontId="4" fillId="0" borderId="13" xfId="63" applyNumberFormat="1" applyFont="1" applyFill="1" applyBorder="1" applyAlignment="1">
      <alignment horizontal="center"/>
      <protection/>
    </xf>
    <xf numFmtId="164" fontId="9" fillId="0" borderId="43" xfId="82" applyNumberFormat="1" applyFont="1" applyFill="1" applyBorder="1" applyAlignment="1" applyProtection="1">
      <alignment horizontal="center" vertical="center"/>
      <protection/>
    </xf>
    <xf numFmtId="164" fontId="4" fillId="0" borderId="0" xfId="72" applyNumberFormat="1" applyFont="1" applyFill="1" applyBorder="1" applyAlignment="1">
      <alignment horizontal="center"/>
      <protection/>
    </xf>
    <xf numFmtId="164" fontId="9" fillId="0" borderId="34" xfId="82" applyNumberFormat="1" applyFont="1" applyFill="1" applyBorder="1" applyAlignment="1" applyProtection="1">
      <alignment horizontal="center" vertical="center"/>
      <protection/>
    </xf>
    <xf numFmtId="164" fontId="4" fillId="0" borderId="12" xfId="72" applyNumberFormat="1" applyFont="1" applyFill="1" applyBorder="1" applyAlignment="1">
      <alignment horizontal="center"/>
      <protection/>
    </xf>
    <xf numFmtId="164" fontId="9" fillId="0" borderId="25" xfId="63" applyNumberFormat="1" applyFont="1" applyFill="1" applyBorder="1" applyAlignment="1">
      <alignment horizontal="center"/>
      <protection/>
    </xf>
    <xf numFmtId="0" fontId="4" fillId="0" borderId="0" xfId="72" applyFont="1" applyFill="1" applyBorder="1" applyAlignment="1">
      <alignment horizontal="center" vertical="center" wrapText="1"/>
      <protection/>
    </xf>
    <xf numFmtId="0" fontId="4" fillId="0" borderId="0" xfId="65" applyFont="1" applyFill="1" applyBorder="1" applyAlignment="1" quotePrefix="1">
      <alignment horizontal="center" vertical="center"/>
      <protection/>
    </xf>
    <xf numFmtId="174" fontId="4" fillId="0" borderId="0" xfId="50" applyNumberFormat="1" applyFont="1" applyFill="1" applyBorder="1" applyAlignment="1" applyProtection="1">
      <alignment/>
      <protection/>
    </xf>
    <xf numFmtId="174" fontId="9" fillId="0" borderId="0" xfId="50" applyNumberFormat="1" applyFont="1" applyFill="1" applyBorder="1" applyAlignment="1" applyProtection="1">
      <alignment/>
      <protection/>
    </xf>
    <xf numFmtId="0" fontId="14" fillId="0" borderId="0" xfId="72" applyFont="1" applyFill="1" applyBorder="1" applyAlignment="1">
      <alignment horizontal="center" vertical="center"/>
      <protection/>
    </xf>
    <xf numFmtId="164" fontId="4" fillId="0" borderId="28" xfId="63" applyNumberFormat="1" applyFont="1" applyFill="1" applyBorder="1" applyAlignment="1">
      <alignment horizontal="center" vertical="center"/>
      <protection/>
    </xf>
    <xf numFmtId="164" fontId="4" fillId="0" borderId="13" xfId="63" applyNumberFormat="1" applyFont="1" applyFill="1" applyBorder="1" applyAlignment="1">
      <alignment horizontal="center" vertical="center"/>
      <protection/>
    </xf>
    <xf numFmtId="164" fontId="4" fillId="0" borderId="20" xfId="63" applyNumberFormat="1" applyFont="1" applyFill="1" applyBorder="1" applyAlignment="1">
      <alignment horizontal="center" vertical="center"/>
      <protection/>
    </xf>
    <xf numFmtId="3" fontId="9" fillId="0" borderId="34" xfId="56" applyNumberFormat="1" applyFont="1" applyFill="1" applyBorder="1" applyAlignment="1" applyProtection="1">
      <alignment horizontal="right" indent="2"/>
      <protection/>
    </xf>
    <xf numFmtId="164" fontId="9" fillId="0" borderId="20" xfId="63" applyNumberFormat="1" applyFont="1" applyFill="1" applyBorder="1" applyAlignment="1">
      <alignment horizontal="center" vertical="center"/>
      <protection/>
    </xf>
    <xf numFmtId="189" fontId="4" fillId="0" borderId="0" xfId="47" applyNumberFormat="1" applyFont="1" applyFill="1" applyBorder="1" applyAlignment="1" applyProtection="1">
      <alignment horizontal="center" vertical="center"/>
      <protection/>
    </xf>
    <xf numFmtId="184" fontId="4" fillId="0" borderId="0" xfId="47" applyNumberFormat="1" applyFont="1" applyFill="1" applyBorder="1" applyAlignment="1">
      <alignment horizontal="center" vertical="center"/>
    </xf>
    <xf numFmtId="0" fontId="4" fillId="0" borderId="0" xfId="72" applyFont="1" applyFill="1" applyBorder="1" applyAlignment="1">
      <alignment horizontal="center" vertical="center"/>
      <protection/>
    </xf>
    <xf numFmtId="174" fontId="4" fillId="0" borderId="0" xfId="72" applyNumberFormat="1" applyFont="1" applyFill="1" applyBorder="1" applyAlignment="1">
      <alignment horizontal="center" vertical="center"/>
      <protection/>
    </xf>
    <xf numFmtId="0" fontId="10" fillId="0" borderId="0" xfId="72" applyFont="1" applyFill="1" applyAlignment="1">
      <alignment vertical="center"/>
      <protection/>
    </xf>
    <xf numFmtId="0" fontId="13" fillId="0" borderId="0" xfId="72" applyFont="1" applyFill="1" applyAlignment="1">
      <alignment horizontal="center" vertical="center"/>
      <protection/>
    </xf>
    <xf numFmtId="0" fontId="1" fillId="0" borderId="0" xfId="63" applyFont="1" applyFill="1" applyBorder="1" applyAlignment="1">
      <alignment vertical="center"/>
      <protection/>
    </xf>
    <xf numFmtId="0" fontId="13" fillId="0" borderId="0" xfId="63" applyFont="1" applyFill="1" applyBorder="1" applyAlignment="1">
      <alignment horizontal="center" vertical="center"/>
      <protection/>
    </xf>
    <xf numFmtId="0" fontId="13" fillId="0" borderId="0" xfId="72" applyFont="1" applyFill="1" applyBorder="1" applyAlignment="1">
      <alignment horizontal="center" vertical="center"/>
      <protection/>
    </xf>
    <xf numFmtId="0" fontId="4" fillId="0" borderId="25" xfId="63" applyFont="1" applyFill="1" applyBorder="1" applyAlignment="1">
      <alignment horizontal="center" vertical="center" wrapText="1"/>
      <protection/>
    </xf>
    <xf numFmtId="0" fontId="9" fillId="0" borderId="34" xfId="63" applyFont="1" applyFill="1" applyBorder="1" applyAlignment="1">
      <alignment vertical="center"/>
      <protection/>
    </xf>
    <xf numFmtId="0" fontId="4" fillId="0" borderId="0" xfId="72" applyFont="1" applyFill="1" applyAlignment="1">
      <alignment vertical="center"/>
      <protection/>
    </xf>
    <xf numFmtId="0" fontId="11" fillId="0" borderId="0" xfId="72" applyFont="1" applyFill="1" applyAlignment="1">
      <alignment horizontal="center" vertical="center"/>
      <protection/>
    </xf>
    <xf numFmtId="164" fontId="11" fillId="0" borderId="0" xfId="72" applyNumberFormat="1" applyFont="1" applyFill="1" applyAlignment="1">
      <alignment horizontal="center" vertical="center"/>
      <protection/>
    </xf>
    <xf numFmtId="0" fontId="4" fillId="0" borderId="0" xfId="72" applyFont="1" applyFill="1" applyAlignment="1">
      <alignment horizontal="center" vertical="center" wrapText="1"/>
      <protection/>
    </xf>
    <xf numFmtId="0" fontId="9" fillId="0" borderId="0" xfId="72" applyFont="1" applyFill="1" applyBorder="1" applyAlignment="1">
      <alignment horizontal="center" vertical="center"/>
      <protection/>
    </xf>
    <xf numFmtId="0" fontId="11" fillId="0" borderId="0" xfId="72" applyFont="1" applyFill="1" applyBorder="1" applyAlignment="1">
      <alignment horizontal="center" vertical="center"/>
      <protection/>
    </xf>
    <xf numFmtId="166" fontId="4" fillId="0" borderId="0" xfId="76" applyNumberFormat="1" applyFont="1" applyFill="1" applyBorder="1" applyAlignment="1" applyProtection="1">
      <alignment horizontal="center" vertical="center"/>
      <protection/>
    </xf>
    <xf numFmtId="0" fontId="23" fillId="0" borderId="0" xfId="0" applyFont="1" applyAlignment="1">
      <alignment horizontal="center"/>
    </xf>
    <xf numFmtId="0" fontId="19" fillId="0" borderId="0" xfId="45" applyFont="1" applyFill="1" applyAlignment="1" applyProtection="1">
      <alignment/>
      <protection/>
    </xf>
    <xf numFmtId="0" fontId="24" fillId="0" borderId="0" xfId="0" applyFont="1" applyAlignment="1">
      <alignment/>
    </xf>
    <xf numFmtId="174" fontId="9" fillId="0" borderId="0" xfId="70" applyNumberFormat="1" applyFont="1" applyFill="1" applyBorder="1">
      <alignment/>
      <protection/>
    </xf>
    <xf numFmtId="0" fontId="0" fillId="0" borderId="28" xfId="0" applyFont="1" applyBorder="1" applyAlignment="1">
      <alignment horizontal="justify"/>
    </xf>
    <xf numFmtId="184" fontId="4" fillId="0" borderId="28" xfId="47" applyNumberFormat="1" applyFont="1" applyBorder="1" applyAlignment="1">
      <alignment/>
    </xf>
    <xf numFmtId="184" fontId="4" fillId="0" borderId="13" xfId="47" applyNumberFormat="1" applyFont="1" applyBorder="1" applyAlignment="1">
      <alignment/>
    </xf>
    <xf numFmtId="184" fontId="9" fillId="0" borderId="13" xfId="47" applyNumberFormat="1" applyFont="1" applyBorder="1" applyAlignment="1">
      <alignment/>
    </xf>
    <xf numFmtId="184" fontId="9" fillId="0" borderId="20" xfId="47" applyNumberFormat="1" applyFont="1" applyBorder="1" applyAlignment="1">
      <alignment/>
    </xf>
    <xf numFmtId="184" fontId="0" fillId="0" borderId="0" xfId="47" applyNumberFormat="1" applyAlignment="1">
      <alignment/>
    </xf>
    <xf numFmtId="184" fontId="0" fillId="0" borderId="0" xfId="0" applyNumberFormat="1" applyAlignment="1">
      <alignment/>
    </xf>
    <xf numFmtId="184" fontId="0" fillId="0" borderId="0" xfId="47" applyNumberFormat="1" applyFill="1" applyAlignment="1">
      <alignment/>
    </xf>
    <xf numFmtId="164" fontId="4" fillId="0" borderId="0" xfId="66" applyNumberFormat="1" applyFont="1" applyFill="1">
      <alignment/>
      <protection/>
    </xf>
    <xf numFmtId="0" fontId="4" fillId="0" borderId="23" xfId="0" applyFont="1" applyFill="1" applyBorder="1" applyAlignment="1">
      <alignment wrapText="1"/>
    </xf>
    <xf numFmtId="0" fontId="9" fillId="0" borderId="44" xfId="0" applyFont="1" applyFill="1" applyBorder="1" applyAlignment="1">
      <alignment/>
    </xf>
    <xf numFmtId="0" fontId="9" fillId="0" borderId="23" xfId="0" applyFont="1" applyFill="1" applyBorder="1" applyAlignment="1">
      <alignment/>
    </xf>
    <xf numFmtId="0" fontId="9" fillId="0" borderId="45" xfId="0" applyFont="1" applyFill="1" applyBorder="1" applyAlignment="1">
      <alignment/>
    </xf>
    <xf numFmtId="0" fontId="4" fillId="0" borderId="46" xfId="0" applyFont="1" applyFill="1" applyBorder="1" applyAlignment="1">
      <alignment/>
    </xf>
    <xf numFmtId="0" fontId="9" fillId="0" borderId="11" xfId="0" applyFont="1" applyFill="1" applyBorder="1" applyAlignment="1">
      <alignment vertical="center"/>
    </xf>
    <xf numFmtId="0" fontId="9" fillId="0" borderId="46" xfId="0" applyFont="1" applyFill="1" applyBorder="1" applyAlignment="1">
      <alignment vertical="center"/>
    </xf>
    <xf numFmtId="0" fontId="4" fillId="0" borderId="11" xfId="0" applyFont="1" applyFill="1" applyBorder="1" applyAlignment="1">
      <alignment vertical="center"/>
    </xf>
    <xf numFmtId="0" fontId="4" fillId="0" borderId="11" xfId="0" applyFont="1" applyFill="1" applyBorder="1" applyAlignment="1">
      <alignment/>
    </xf>
    <xf numFmtId="0" fontId="0" fillId="0" borderId="0" xfId="0" applyFill="1" applyBorder="1" applyAlignment="1">
      <alignment/>
    </xf>
    <xf numFmtId="0" fontId="4" fillId="0" borderId="35" xfId="0" applyFont="1" applyFill="1" applyBorder="1" applyAlignment="1">
      <alignment horizontal="center" vertical="center"/>
    </xf>
    <xf numFmtId="174" fontId="9" fillId="0" borderId="17" xfId="53" applyNumberFormat="1" applyFont="1" applyFill="1" applyBorder="1" applyAlignment="1" applyProtection="1">
      <alignment/>
      <protection/>
    </xf>
    <xf numFmtId="184" fontId="0" fillId="0" borderId="0" xfId="74" applyNumberFormat="1" applyFont="1" applyFill="1">
      <alignment/>
      <protection/>
    </xf>
    <xf numFmtId="3" fontId="5" fillId="0" borderId="28" xfId="57" applyNumberFormat="1" applyFont="1" applyFill="1" applyBorder="1" applyAlignment="1">
      <alignment horizontal="right" indent="1"/>
    </xf>
    <xf numFmtId="184" fontId="5" fillId="0" borderId="28" xfId="47" applyNumberFormat="1" applyFont="1" applyBorder="1" applyAlignment="1">
      <alignment/>
    </xf>
    <xf numFmtId="184" fontId="5" fillId="0" borderId="0" xfId="47" applyNumberFormat="1" applyFont="1" applyAlignment="1">
      <alignment/>
    </xf>
    <xf numFmtId="164" fontId="5" fillId="0" borderId="28" xfId="57" applyNumberFormat="1" applyFont="1" applyFill="1" applyBorder="1" applyAlignment="1">
      <alignment horizontal="right" indent="1"/>
    </xf>
    <xf numFmtId="164" fontId="5" fillId="0" borderId="13" xfId="57" applyNumberFormat="1" applyFont="1" applyFill="1" applyBorder="1" applyAlignment="1">
      <alignment horizontal="right" indent="1"/>
    </xf>
    <xf numFmtId="164" fontId="5" fillId="0" borderId="28" xfId="83" applyNumberFormat="1" applyFont="1" applyFill="1" applyBorder="1" applyAlignment="1">
      <alignment horizontal="right" indent="1"/>
    </xf>
    <xf numFmtId="3" fontId="5" fillId="0" borderId="13" xfId="57" applyNumberFormat="1" applyFont="1" applyFill="1" applyBorder="1" applyAlignment="1">
      <alignment horizontal="right" indent="1"/>
    </xf>
    <xf numFmtId="184" fontId="5" fillId="0" borderId="13" xfId="47" applyNumberFormat="1" applyFont="1" applyBorder="1" applyAlignment="1">
      <alignment/>
    </xf>
    <xf numFmtId="164" fontId="5" fillId="0" borderId="13" xfId="83" applyNumberFormat="1" applyFont="1" applyFill="1" applyBorder="1" applyAlignment="1">
      <alignment horizontal="right" indent="1"/>
    </xf>
    <xf numFmtId="3" fontId="6" fillId="0" borderId="20" xfId="57" applyNumberFormat="1" applyFont="1" applyFill="1" applyBorder="1" applyAlignment="1">
      <alignment horizontal="right" indent="1"/>
    </xf>
    <xf numFmtId="3" fontId="6" fillId="0" borderId="26" xfId="57" applyNumberFormat="1" applyFont="1" applyFill="1" applyBorder="1" applyAlignment="1">
      <alignment horizontal="right" indent="1"/>
    </xf>
    <xf numFmtId="164" fontId="6" fillId="0" borderId="20" xfId="57" applyNumberFormat="1" applyFont="1" applyFill="1" applyBorder="1" applyAlignment="1">
      <alignment horizontal="right" indent="1"/>
    </xf>
    <xf numFmtId="164" fontId="6" fillId="0" borderId="20" xfId="83" applyNumberFormat="1" applyFont="1" applyFill="1" applyBorder="1" applyAlignment="1">
      <alignment horizontal="right" indent="1"/>
    </xf>
    <xf numFmtId="184" fontId="0" fillId="0" borderId="0" xfId="47" applyNumberFormat="1" applyBorder="1" applyAlignment="1">
      <alignment/>
    </xf>
    <xf numFmtId="41" fontId="9" fillId="0" borderId="0" xfId="78" applyNumberFormat="1" applyFont="1" applyFill="1" applyBorder="1" applyAlignment="1" applyProtection="1">
      <alignment/>
      <protection/>
    </xf>
    <xf numFmtId="184" fontId="9" fillId="0" borderId="0" xfId="78" applyNumberFormat="1" applyFont="1" applyFill="1" applyBorder="1" applyAlignment="1" applyProtection="1">
      <alignment/>
      <protection/>
    </xf>
    <xf numFmtId="184" fontId="0" fillId="0" borderId="0" xfId="67" applyNumberFormat="1" applyFont="1" applyFill="1" applyAlignment="1">
      <alignment horizontal="center" vertical="center"/>
      <protection/>
    </xf>
    <xf numFmtId="169" fontId="9" fillId="0" borderId="30" xfId="52" applyNumberFormat="1" applyFont="1" applyFill="1" applyBorder="1" applyAlignment="1" applyProtection="1">
      <alignment horizontal="center" vertical="center" wrapText="1"/>
      <protection/>
    </xf>
    <xf numFmtId="177" fontId="9" fillId="0" borderId="30" xfId="67" applyNumberFormat="1" applyFont="1" applyFill="1" applyBorder="1" applyAlignment="1">
      <alignment horizontal="center" vertical="center" wrapText="1"/>
      <protection/>
    </xf>
    <xf numFmtId="171" fontId="9" fillId="0" borderId="28" xfId="52" applyNumberFormat="1" applyFont="1" applyFill="1" applyBorder="1" applyAlignment="1" applyProtection="1">
      <alignment horizontal="center" vertical="center" wrapText="1"/>
      <protection/>
    </xf>
    <xf numFmtId="3" fontId="9" fillId="0" borderId="28" xfId="67" applyNumberFormat="1" applyFont="1" applyFill="1" applyBorder="1" applyAlignment="1">
      <alignment horizontal="center" vertical="center" wrapText="1"/>
      <protection/>
    </xf>
    <xf numFmtId="177" fontId="6" fillId="0" borderId="0" xfId="78" applyNumberFormat="1" applyFont="1" applyFill="1" applyBorder="1" applyAlignment="1" applyProtection="1">
      <alignment shrinkToFit="1"/>
      <protection/>
    </xf>
    <xf numFmtId="177" fontId="5" fillId="0" borderId="0" xfId="78" applyNumberFormat="1" applyFont="1" applyFill="1" applyBorder="1" applyAlignment="1" applyProtection="1">
      <alignment shrinkToFit="1"/>
      <protection/>
    </xf>
    <xf numFmtId="184" fontId="5" fillId="0" borderId="13" xfId="47" applyNumberFormat="1" applyFont="1" applyFill="1" applyBorder="1" applyAlignment="1" applyProtection="1">
      <alignment shrinkToFit="1"/>
      <protection/>
    </xf>
    <xf numFmtId="177" fontId="6" fillId="0" borderId="31" xfId="78" applyNumberFormat="1" applyFont="1" applyFill="1" applyBorder="1" applyAlignment="1" applyProtection="1">
      <alignment shrinkToFit="1"/>
      <protection/>
    </xf>
    <xf numFmtId="184" fontId="6" fillId="0" borderId="20" xfId="47" applyNumberFormat="1" applyFont="1" applyFill="1" applyBorder="1" applyAlignment="1" applyProtection="1">
      <alignment shrinkToFit="1"/>
      <protection/>
    </xf>
    <xf numFmtId="41" fontId="4" fillId="0" borderId="0" xfId="51" applyNumberFormat="1" applyFont="1" applyFill="1" applyBorder="1" applyAlignment="1" applyProtection="1">
      <alignment horizontal="center"/>
      <protection/>
    </xf>
    <xf numFmtId="41" fontId="4" fillId="0" borderId="0" xfId="51" applyNumberFormat="1" applyFont="1" applyFill="1" applyBorder="1" applyAlignment="1" applyProtection="1">
      <alignment horizontal="right"/>
      <protection/>
    </xf>
    <xf numFmtId="184" fontId="0" fillId="0" borderId="0" xfId="47" applyNumberFormat="1" applyFill="1" applyBorder="1" applyAlignment="1">
      <alignment/>
    </xf>
    <xf numFmtId="166" fontId="0" fillId="0" borderId="0" xfId="76" applyNumberFormat="1" applyAlignment="1">
      <alignment/>
    </xf>
    <xf numFmtId="164" fontId="0" fillId="0" borderId="0" xfId="64" applyNumberFormat="1" applyFont="1" applyFill="1" applyAlignment="1">
      <alignment horizontal="center" vertical="center"/>
      <protection/>
    </xf>
    <xf numFmtId="1" fontId="9" fillId="0" borderId="17" xfId="64" applyNumberFormat="1" applyFont="1" applyFill="1" applyBorder="1" applyAlignment="1">
      <alignment horizontal="center" vertical="center" wrapText="1"/>
      <protection/>
    </xf>
    <xf numFmtId="0" fontId="4" fillId="0" borderId="31" xfId="64" applyFont="1" applyFill="1" applyBorder="1" applyAlignment="1">
      <alignment horizontal="left" vertical="center" wrapText="1" indent="3"/>
      <protection/>
    </xf>
    <xf numFmtId="0" fontId="0" fillId="0" borderId="0" xfId="0" applyBorder="1" applyAlignment="1">
      <alignment/>
    </xf>
    <xf numFmtId="0" fontId="0" fillId="0" borderId="0" xfId="75" applyFont="1" applyFill="1" applyBorder="1">
      <alignment/>
      <protection/>
    </xf>
    <xf numFmtId="0" fontId="4" fillId="0" borderId="0" xfId="75" applyFont="1" applyFill="1" applyBorder="1" applyAlignment="1">
      <alignment vertical="center"/>
      <protection/>
    </xf>
    <xf numFmtId="0" fontId="9" fillId="0" borderId="0" xfId="75" applyFont="1" applyFill="1" applyBorder="1">
      <alignment/>
      <protection/>
    </xf>
    <xf numFmtId="164" fontId="4" fillId="0" borderId="0" xfId="75" applyNumberFormat="1" applyFont="1" applyFill="1" applyBorder="1" applyAlignment="1">
      <alignment horizontal="center"/>
      <protection/>
    </xf>
    <xf numFmtId="3" fontId="11" fillId="0" borderId="0" xfId="72" applyNumberFormat="1" applyFont="1" applyFill="1" applyAlignment="1">
      <alignment horizontal="center" vertical="center"/>
      <protection/>
    </xf>
    <xf numFmtId="0" fontId="5" fillId="0" borderId="14" xfId="0" applyFont="1" applyFill="1" applyBorder="1" applyAlignment="1">
      <alignment horizontal="left" vertical="center"/>
    </xf>
    <xf numFmtId="0" fontId="5" fillId="0" borderId="16" xfId="0" applyFont="1" applyFill="1" applyBorder="1" applyAlignment="1" quotePrefix="1">
      <alignment horizontal="left" vertical="center"/>
    </xf>
    <xf numFmtId="0" fontId="6" fillId="0" borderId="17" xfId="0" applyFont="1" applyFill="1" applyBorder="1" applyAlignment="1">
      <alignment horizontal="left" vertical="center"/>
    </xf>
    <xf numFmtId="0" fontId="4" fillId="0" borderId="16" xfId="0" applyFont="1" applyFill="1" applyBorder="1" applyAlignment="1">
      <alignment/>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164" fontId="4" fillId="0" borderId="22" xfId="47" applyNumberFormat="1" applyFont="1" applyFill="1" applyBorder="1" applyAlignment="1" applyProtection="1">
      <alignment horizontal="center" vertical="center"/>
      <protection/>
    </xf>
    <xf numFmtId="184" fontId="0" fillId="0" borderId="0" xfId="0" applyNumberFormat="1" applyBorder="1" applyAlignment="1">
      <alignment/>
    </xf>
    <xf numFmtId="177" fontId="0" fillId="0" borderId="0" xfId="0" applyNumberFormat="1" applyBorder="1" applyAlignment="1">
      <alignment/>
    </xf>
    <xf numFmtId="3" fontId="5" fillId="0" borderId="0" xfId="57" applyNumberFormat="1" applyFont="1" applyFill="1" applyBorder="1" applyAlignment="1">
      <alignment horizontal="right" indent="1"/>
    </xf>
    <xf numFmtId="3" fontId="6" fillId="0" borderId="0" xfId="57" applyNumberFormat="1" applyFont="1" applyFill="1" applyBorder="1" applyAlignment="1">
      <alignment horizontal="right" indent="1"/>
    </xf>
    <xf numFmtId="164" fontId="0" fillId="0" borderId="0" xfId="0" applyNumberFormat="1" applyFill="1" applyBorder="1" applyAlignment="1">
      <alignment horizontal="center"/>
    </xf>
    <xf numFmtId="0" fontId="0" fillId="0" borderId="0" xfId="0" applyAlignment="1">
      <alignment horizontal="right"/>
    </xf>
    <xf numFmtId="0" fontId="0" fillId="0" borderId="0" xfId="69" applyFont="1" applyFill="1" applyBorder="1">
      <alignment/>
      <protection/>
    </xf>
    <xf numFmtId="0" fontId="0" fillId="0" borderId="0" xfId="69" applyFont="1" applyFill="1" applyBorder="1" applyAlignment="1">
      <alignment horizontal="center"/>
      <protection/>
    </xf>
    <xf numFmtId="0" fontId="4" fillId="0" borderId="25" xfId="69" applyFont="1" applyFill="1" applyBorder="1" applyAlignment="1">
      <alignment horizontal="center" vertical="center"/>
      <protection/>
    </xf>
    <xf numFmtId="0" fontId="4" fillId="0" borderId="28" xfId="69" applyFont="1" applyFill="1" applyBorder="1">
      <alignment/>
      <protection/>
    </xf>
    <xf numFmtId="0" fontId="4" fillId="0" borderId="13" xfId="69" applyFont="1" applyFill="1" applyBorder="1">
      <alignment/>
      <protection/>
    </xf>
    <xf numFmtId="0" fontId="4" fillId="0" borderId="20" xfId="69" applyFont="1" applyFill="1" applyBorder="1">
      <alignment/>
      <protection/>
    </xf>
    <xf numFmtId="0" fontId="9" fillId="0" borderId="33" xfId="69" applyFont="1" applyFill="1" applyBorder="1">
      <alignment/>
      <protection/>
    </xf>
    <xf numFmtId="0" fontId="4" fillId="0" borderId="0" xfId="69" applyFont="1" applyFill="1" applyBorder="1">
      <alignment/>
      <protection/>
    </xf>
    <xf numFmtId="0" fontId="4" fillId="0" borderId="0" xfId="69" applyFont="1" applyFill="1">
      <alignment/>
      <protection/>
    </xf>
    <xf numFmtId="0" fontId="9" fillId="0" borderId="0" xfId="69" applyFont="1" applyFill="1" applyBorder="1">
      <alignment/>
      <protection/>
    </xf>
    <xf numFmtId="189" fontId="4" fillId="0" borderId="0" xfId="47" applyNumberFormat="1" applyFont="1" applyFill="1" applyBorder="1" applyAlignment="1">
      <alignment/>
    </xf>
    <xf numFmtId="0" fontId="0" fillId="0" borderId="0" xfId="69" applyFont="1" applyFill="1">
      <alignment/>
      <protection/>
    </xf>
    <xf numFmtId="0" fontId="1" fillId="0" borderId="0" xfId="69" applyFont="1" applyFill="1">
      <alignment/>
      <protection/>
    </xf>
    <xf numFmtId="0" fontId="24" fillId="0" borderId="0" xfId="0" applyFont="1" applyFill="1" applyAlignment="1">
      <alignment/>
    </xf>
    <xf numFmtId="0" fontId="38" fillId="0" borderId="0" xfId="62">
      <alignment/>
      <protection/>
    </xf>
    <xf numFmtId="0" fontId="38" fillId="0" borderId="0" xfId="62" applyFont="1" applyAlignment="1">
      <alignment horizontal="center"/>
      <protection/>
    </xf>
    <xf numFmtId="166" fontId="38" fillId="0" borderId="0" xfId="62" applyNumberFormat="1">
      <alignment/>
      <protection/>
    </xf>
    <xf numFmtId="164" fontId="0" fillId="0" borderId="0" xfId="65" applyNumberFormat="1" applyFont="1" applyFill="1" applyAlignment="1">
      <alignment horizontal="center"/>
      <protection/>
    </xf>
    <xf numFmtId="164" fontId="0" fillId="0" borderId="0" xfId="0" applyNumberFormat="1" applyAlignment="1">
      <alignment/>
    </xf>
    <xf numFmtId="0" fontId="9" fillId="0" borderId="25" xfId="69" applyFont="1" applyFill="1" applyBorder="1">
      <alignment/>
      <protection/>
    </xf>
    <xf numFmtId="164" fontId="1" fillId="0" borderId="0" xfId="64" applyNumberFormat="1" applyFont="1" applyFill="1" applyAlignment="1">
      <alignment horizontal="center" vertical="center"/>
      <protection/>
    </xf>
    <xf numFmtId="175" fontId="4" fillId="0" borderId="0" xfId="75" applyNumberFormat="1" applyFont="1" applyFill="1" applyBorder="1">
      <alignment/>
      <protection/>
    </xf>
    <xf numFmtId="1" fontId="0" fillId="0" borderId="0" xfId="0" applyNumberFormat="1" applyBorder="1" applyAlignment="1">
      <alignment/>
    </xf>
    <xf numFmtId="3" fontId="1" fillId="0" borderId="0" xfId="0" applyNumberFormat="1" applyFont="1" applyBorder="1" applyAlignment="1">
      <alignment/>
    </xf>
    <xf numFmtId="0" fontId="19" fillId="0" borderId="0" xfId="45" applyAlignment="1" applyProtection="1">
      <alignment/>
      <protection/>
    </xf>
    <xf numFmtId="0" fontId="0" fillId="0" borderId="0" xfId="71" applyFont="1" applyFill="1" applyBorder="1" applyAlignment="1">
      <alignment horizontal="right" vertical="center"/>
      <protection/>
    </xf>
    <xf numFmtId="0" fontId="10" fillId="0" borderId="0" xfId="0" applyFont="1" applyAlignment="1">
      <alignment/>
    </xf>
    <xf numFmtId="0" fontId="39" fillId="0" borderId="0" xfId="0" applyFont="1" applyFill="1" applyBorder="1" applyAlignment="1">
      <alignment horizontal="left" vertical="center"/>
    </xf>
    <xf numFmtId="0" fontId="4" fillId="0" borderId="16" xfId="67" applyFont="1" applyFill="1" applyBorder="1" applyAlignment="1">
      <alignment horizontal="left" indent="2"/>
      <protection/>
    </xf>
    <xf numFmtId="0" fontId="4" fillId="0" borderId="25" xfId="71" applyFont="1" applyFill="1" applyBorder="1" applyAlignment="1">
      <alignment horizontal="left" vertical="center"/>
      <protection/>
    </xf>
    <xf numFmtId="175" fontId="4" fillId="0" borderId="15" xfId="75" applyNumberFormat="1" applyFont="1" applyFill="1" applyBorder="1" applyAlignment="1">
      <alignment horizontal="center"/>
      <protection/>
    </xf>
    <xf numFmtId="175" fontId="4" fillId="0" borderId="27" xfId="75" applyNumberFormat="1" applyFont="1" applyFill="1" applyBorder="1" applyAlignment="1">
      <alignment horizontal="center"/>
      <protection/>
    </xf>
    <xf numFmtId="175" fontId="4" fillId="0" borderId="12" xfId="75" applyNumberFormat="1" applyFont="1" applyFill="1" applyBorder="1" applyAlignment="1">
      <alignment horizontal="center"/>
      <protection/>
    </xf>
    <xf numFmtId="175" fontId="4" fillId="0" borderId="11" xfId="75" applyNumberFormat="1" applyFont="1" applyFill="1" applyBorder="1" applyAlignment="1">
      <alignment horizontal="center"/>
      <protection/>
    </xf>
    <xf numFmtId="175" fontId="9" fillId="0" borderId="19" xfId="75" applyNumberFormat="1" applyFont="1" applyFill="1" applyBorder="1" applyAlignment="1">
      <alignment horizontal="center"/>
      <protection/>
    </xf>
    <xf numFmtId="175" fontId="9" fillId="0" borderId="22" xfId="75" applyNumberFormat="1" applyFont="1" applyFill="1" applyBorder="1" applyAlignment="1">
      <alignment horizontal="center"/>
      <protection/>
    </xf>
    <xf numFmtId="166" fontId="44" fillId="0" borderId="0" xfId="0" applyNumberFormat="1" applyFont="1" applyFill="1" applyAlignment="1">
      <alignment horizontal="right"/>
    </xf>
    <xf numFmtId="184" fontId="0" fillId="0" borderId="0" xfId="0" applyNumberFormat="1" applyFill="1" applyBorder="1" applyAlignment="1">
      <alignment/>
    </xf>
    <xf numFmtId="171" fontId="9" fillId="0" borderId="15" xfId="49" applyNumberFormat="1" applyFont="1" applyFill="1" applyBorder="1" applyAlignment="1" applyProtection="1">
      <alignment/>
      <protection/>
    </xf>
    <xf numFmtId="171" fontId="9" fillId="0" borderId="12" xfId="49" applyNumberFormat="1" applyFont="1" applyFill="1" applyBorder="1" applyAlignment="1" applyProtection="1">
      <alignment horizontal="center" vertical="center"/>
      <protection/>
    </xf>
    <xf numFmtId="171" fontId="4" fillId="0" borderId="19" xfId="49" applyNumberFormat="1" applyFont="1" applyFill="1" applyBorder="1" applyAlignment="1" applyProtection="1">
      <alignment/>
      <protection/>
    </xf>
    <xf numFmtId="174" fontId="4" fillId="0" borderId="15" xfId="50" applyNumberFormat="1" applyFont="1" applyFill="1" applyBorder="1" applyAlignment="1" applyProtection="1">
      <alignment/>
      <protection/>
    </xf>
    <xf numFmtId="174" fontId="4" fillId="0" borderId="12" xfId="50" applyNumberFormat="1" applyFont="1" applyFill="1" applyBorder="1" applyAlignment="1" applyProtection="1">
      <alignment/>
      <protection/>
    </xf>
    <xf numFmtId="174" fontId="9" fillId="0" borderId="12" xfId="50" applyNumberFormat="1" applyFont="1" applyFill="1" applyBorder="1" applyAlignment="1" applyProtection="1">
      <alignment/>
      <protection/>
    </xf>
    <xf numFmtId="0" fontId="0" fillId="0" borderId="0" xfId="0" applyNumberFormat="1" applyAlignment="1">
      <alignment/>
    </xf>
    <xf numFmtId="184" fontId="0" fillId="0" borderId="0" xfId="47" applyNumberFormat="1" applyAlignment="1">
      <alignment/>
    </xf>
    <xf numFmtId="41" fontId="9" fillId="0" borderId="30" xfId="51" applyNumberFormat="1" applyFont="1" applyFill="1" applyBorder="1" applyAlignment="1" applyProtection="1">
      <alignment horizontal="right"/>
      <protection/>
    </xf>
    <xf numFmtId="41" fontId="9" fillId="0" borderId="0" xfId="51" applyNumberFormat="1" applyFont="1" applyFill="1" applyBorder="1" applyAlignment="1" applyProtection="1">
      <alignment horizontal="right"/>
      <protection/>
    </xf>
    <xf numFmtId="41" fontId="9" fillId="0" borderId="31" xfId="66" applyNumberFormat="1" applyFont="1" applyFill="1" applyBorder="1">
      <alignment/>
      <protection/>
    </xf>
    <xf numFmtId="174" fontId="0" fillId="0" borderId="0" xfId="65" applyNumberFormat="1" applyFont="1" applyFill="1">
      <alignment/>
      <protection/>
    </xf>
    <xf numFmtId="43" fontId="0" fillId="0" borderId="0" xfId="47" applyFill="1" applyAlignment="1">
      <alignment/>
    </xf>
    <xf numFmtId="184" fontId="0" fillId="0" borderId="0" xfId="47" applyNumberFormat="1" applyFont="1" applyFill="1" applyAlignment="1">
      <alignment/>
    </xf>
    <xf numFmtId="2" fontId="0" fillId="0" borderId="0" xfId="64" applyNumberFormat="1" applyFont="1" applyFill="1" applyAlignment="1">
      <alignment horizontal="center" vertical="center"/>
      <protection/>
    </xf>
    <xf numFmtId="0" fontId="5" fillId="0" borderId="24" xfId="0" applyFont="1" applyFill="1" applyBorder="1" applyAlignment="1">
      <alignment horizontal="center" vertical="center"/>
    </xf>
    <xf numFmtId="184" fontId="4" fillId="0" borderId="14" xfId="47" applyNumberFormat="1" applyFont="1" applyBorder="1" applyAlignment="1">
      <alignment/>
    </xf>
    <xf numFmtId="184" fontId="4" fillId="0" borderId="16" xfId="47" applyNumberFormat="1" applyFont="1" applyBorder="1" applyAlignment="1">
      <alignment/>
    </xf>
    <xf numFmtId="174" fontId="9" fillId="0" borderId="16" xfId="53" applyNumberFormat="1" applyFont="1" applyFill="1" applyBorder="1" applyAlignment="1" applyProtection="1">
      <alignment/>
      <protection/>
    </xf>
    <xf numFmtId="184" fontId="9" fillId="0" borderId="16" xfId="47" applyNumberFormat="1" applyFont="1" applyBorder="1" applyAlignment="1">
      <alignment/>
    </xf>
    <xf numFmtId="184" fontId="9" fillId="0" borderId="17" xfId="47" applyNumberFormat="1" applyFont="1" applyBorder="1" applyAlignment="1">
      <alignment/>
    </xf>
    <xf numFmtId="0" fontId="2" fillId="0" borderId="0" xfId="0" applyFont="1" applyAlignment="1">
      <alignment/>
    </xf>
    <xf numFmtId="166" fontId="0" fillId="0" borderId="0" xfId="76" applyNumberFormat="1" applyFill="1" applyAlignment="1">
      <alignment/>
    </xf>
    <xf numFmtId="164" fontId="4" fillId="0" borderId="47" xfId="63" applyNumberFormat="1" applyFont="1" applyFill="1" applyBorder="1" applyAlignment="1">
      <alignment horizontal="center" vertical="center"/>
      <protection/>
    </xf>
    <xf numFmtId="169" fontId="4" fillId="0" borderId="10" xfId="56" applyNumberFormat="1" applyFont="1" applyFill="1" applyBorder="1" applyAlignment="1" applyProtection="1">
      <alignment horizontal="left" vertical="center"/>
      <protection/>
    </xf>
    <xf numFmtId="164" fontId="4" fillId="0" borderId="12" xfId="63" applyNumberFormat="1" applyFont="1" applyFill="1" applyBorder="1" applyAlignment="1">
      <alignment horizontal="center" vertical="center"/>
      <protection/>
    </xf>
    <xf numFmtId="164" fontId="4" fillId="0" borderId="28" xfId="63" applyNumberFormat="1" applyFont="1" applyFill="1" applyBorder="1" applyAlignment="1">
      <alignment horizontal="center"/>
      <protection/>
    </xf>
    <xf numFmtId="164" fontId="4" fillId="0" borderId="13" xfId="63" applyNumberFormat="1" applyFont="1" applyFill="1" applyBorder="1" applyAlignment="1">
      <alignment horizontal="center"/>
      <protection/>
    </xf>
    <xf numFmtId="164" fontId="9" fillId="0" borderId="48" xfId="82" applyNumberFormat="1" applyFont="1" applyFill="1" applyBorder="1" applyAlignment="1" applyProtection="1">
      <alignment horizontal="center" vertical="center"/>
      <protection/>
    </xf>
    <xf numFmtId="169" fontId="9" fillId="0" borderId="49" xfId="56" applyNumberFormat="1" applyFont="1" applyFill="1" applyBorder="1" applyAlignment="1" applyProtection="1">
      <alignment horizontal="center" vertical="center"/>
      <protection/>
    </xf>
    <xf numFmtId="164" fontId="9" fillId="0" borderId="43" xfId="82" applyNumberFormat="1" applyFont="1" applyFill="1" applyBorder="1" applyAlignment="1" applyProtection="1">
      <alignment horizontal="center" vertical="center"/>
      <protection/>
    </xf>
    <xf numFmtId="164" fontId="9" fillId="0" borderId="25" xfId="82" applyNumberFormat="1" applyFont="1" applyFill="1" applyBorder="1" applyAlignment="1" applyProtection="1">
      <alignment horizontal="center" vertical="center"/>
      <protection/>
    </xf>
    <xf numFmtId="3" fontId="4" fillId="0" borderId="28" xfId="56" applyNumberFormat="1" applyFont="1" applyFill="1" applyBorder="1" applyAlignment="1" applyProtection="1">
      <alignment horizontal="right" indent="2"/>
      <protection/>
    </xf>
    <xf numFmtId="3" fontId="4" fillId="0" borderId="13" xfId="56" applyNumberFormat="1" applyFont="1" applyFill="1" applyBorder="1" applyAlignment="1" applyProtection="1">
      <alignment horizontal="right" indent="2"/>
      <protection/>
    </xf>
    <xf numFmtId="3" fontId="4" fillId="0" borderId="20" xfId="56" applyNumberFormat="1" applyFont="1" applyFill="1" applyBorder="1" applyAlignment="1" applyProtection="1">
      <alignment horizontal="right" indent="2"/>
      <protection/>
    </xf>
    <xf numFmtId="0" fontId="0" fillId="0" borderId="16" xfId="0" applyBorder="1" applyAlignment="1">
      <alignment horizontal="center" vertical="center" wrapText="1"/>
    </xf>
    <xf numFmtId="164" fontId="9" fillId="0" borderId="43" xfId="82" applyNumberFormat="1" applyFont="1" applyFill="1" applyBorder="1" applyAlignment="1" applyProtection="1">
      <alignment horizontal="right" vertical="center"/>
      <protection/>
    </xf>
    <xf numFmtId="164" fontId="9" fillId="0" borderId="25" xfId="82" applyNumberFormat="1" applyFont="1" applyFill="1" applyBorder="1" applyAlignment="1" applyProtection="1">
      <alignment horizontal="right" vertical="center"/>
      <protection/>
    </xf>
    <xf numFmtId="3" fontId="4" fillId="0" borderId="12" xfId="47" applyNumberFormat="1" applyFont="1" applyFill="1" applyBorder="1" applyAlignment="1">
      <alignment horizontal="right"/>
    </xf>
    <xf numFmtId="1" fontId="4" fillId="0" borderId="25" xfId="47" applyNumberFormat="1" applyFont="1" applyFill="1" applyBorder="1" applyAlignment="1" applyProtection="1" quotePrefix="1">
      <alignment horizontal="center" vertical="center" wrapText="1"/>
      <protection/>
    </xf>
    <xf numFmtId="174" fontId="9" fillId="0" borderId="19" xfId="50" applyNumberFormat="1" applyFont="1" applyFill="1" applyBorder="1" applyAlignment="1" applyProtection="1">
      <alignment/>
      <protection/>
    </xf>
    <xf numFmtId="167" fontId="0" fillId="0" borderId="0" xfId="0" applyNumberFormat="1" applyFill="1" applyBorder="1" applyAlignment="1">
      <alignment/>
    </xf>
    <xf numFmtId="174" fontId="9" fillId="0" borderId="14" xfId="54" applyNumberFormat="1" applyFont="1" applyFill="1" applyBorder="1" applyAlignment="1" applyProtection="1">
      <alignment/>
      <protection/>
    </xf>
    <xf numFmtId="174" fontId="9" fillId="0" borderId="16" xfId="70" applyNumberFormat="1" applyFont="1" applyFill="1" applyBorder="1">
      <alignment/>
      <protection/>
    </xf>
    <xf numFmtId="174" fontId="4" fillId="0" borderId="16" xfId="54" applyNumberFormat="1" applyFont="1" applyFill="1" applyBorder="1" applyAlignment="1" applyProtection="1">
      <alignment/>
      <protection/>
    </xf>
    <xf numFmtId="174" fontId="9" fillId="0" borderId="16" xfId="54" applyNumberFormat="1" applyFont="1" applyFill="1" applyBorder="1" applyAlignment="1" applyProtection="1">
      <alignment/>
      <protection/>
    </xf>
    <xf numFmtId="174" fontId="9" fillId="0" borderId="17" xfId="54" applyNumberFormat="1" applyFont="1" applyFill="1" applyBorder="1" applyAlignment="1" applyProtection="1">
      <alignment/>
      <protection/>
    </xf>
    <xf numFmtId="0" fontId="9" fillId="0" borderId="28" xfId="70" applyFont="1" applyFill="1" applyBorder="1">
      <alignment/>
      <protection/>
    </xf>
    <xf numFmtId="0" fontId="4" fillId="0" borderId="20" xfId="70" applyFont="1" applyFill="1" applyBorder="1">
      <alignment/>
      <protection/>
    </xf>
    <xf numFmtId="0" fontId="45" fillId="0" borderId="0" xfId="0" applyFont="1" applyFill="1" applyBorder="1" applyAlignment="1">
      <alignment horizontal="left" vertical="center"/>
    </xf>
    <xf numFmtId="0" fontId="46" fillId="0" borderId="0" xfId="0" applyFont="1" applyFill="1" applyBorder="1" applyAlignment="1">
      <alignment horizontal="left" vertical="center"/>
    </xf>
    <xf numFmtId="174" fontId="9" fillId="0" borderId="0" xfId="65" applyNumberFormat="1" applyFont="1" applyFill="1" applyBorder="1">
      <alignment/>
      <protection/>
    </xf>
    <xf numFmtId="0" fontId="46" fillId="0" borderId="0" xfId="67" applyFont="1" applyFill="1">
      <alignment/>
      <protection/>
    </xf>
    <xf numFmtId="0" fontId="4" fillId="0" borderId="0" xfId="69" applyFont="1" applyFill="1" applyBorder="1" applyAlignment="1">
      <alignment horizontal="right"/>
      <protection/>
    </xf>
    <xf numFmtId="180" fontId="4" fillId="0" borderId="29" xfId="79" applyNumberFormat="1" applyFont="1" applyFill="1" applyBorder="1" applyAlignment="1" applyProtection="1">
      <alignment horizontal="right"/>
      <protection/>
    </xf>
    <xf numFmtId="180" fontId="4" fillId="0" borderId="24" xfId="79" applyNumberFormat="1" applyFont="1" applyFill="1" applyBorder="1" applyAlignment="1" applyProtection="1">
      <alignment horizontal="right"/>
      <protection/>
    </xf>
    <xf numFmtId="180" fontId="9" fillId="0" borderId="24" xfId="79" applyNumberFormat="1" applyFont="1" applyFill="1" applyBorder="1" applyAlignment="1" applyProtection="1">
      <alignment horizontal="right"/>
      <protection/>
    </xf>
    <xf numFmtId="180" fontId="9" fillId="0" borderId="26" xfId="79" applyNumberFormat="1" applyFont="1" applyFill="1" applyBorder="1" applyAlignment="1" applyProtection="1">
      <alignment horizontal="right"/>
      <protection/>
    </xf>
    <xf numFmtId="11" fontId="9" fillId="0" borderId="14" xfId="75" applyNumberFormat="1" applyFont="1" applyFill="1" applyBorder="1">
      <alignment/>
      <protection/>
    </xf>
    <xf numFmtId="164" fontId="9" fillId="0" borderId="10" xfId="49" applyNumberFormat="1" applyFont="1" applyFill="1" applyBorder="1" applyAlignment="1" applyProtection="1">
      <alignment horizontal="right" vertical="center" indent="1"/>
      <protection/>
    </xf>
    <xf numFmtId="164" fontId="9" fillId="0" borderId="12" xfId="49" applyNumberFormat="1" applyFont="1" applyFill="1" applyBorder="1" applyAlignment="1" applyProtection="1">
      <alignment horizontal="right" vertical="center" indent="1"/>
      <protection/>
    </xf>
    <xf numFmtId="164" fontId="9" fillId="0" borderId="13" xfId="49" applyNumberFormat="1" applyFont="1" applyFill="1" applyBorder="1" applyAlignment="1" applyProtection="1">
      <alignment horizontal="right" vertical="center" indent="1"/>
      <protection/>
    </xf>
    <xf numFmtId="164" fontId="4" fillId="0" borderId="10" xfId="49" applyNumberFormat="1" applyFont="1" applyFill="1" applyBorder="1" applyAlignment="1" applyProtection="1">
      <alignment horizontal="right" vertical="center" indent="1"/>
      <protection/>
    </xf>
    <xf numFmtId="164" fontId="4" fillId="0" borderId="12" xfId="49" applyNumberFormat="1" applyFont="1" applyFill="1" applyBorder="1" applyAlignment="1" applyProtection="1">
      <alignment horizontal="right" vertical="center" indent="1"/>
      <protection/>
    </xf>
    <xf numFmtId="164" fontId="4" fillId="0" borderId="13" xfId="49" applyNumberFormat="1" applyFont="1" applyFill="1" applyBorder="1" applyAlignment="1" applyProtection="1">
      <alignment horizontal="right" vertical="center" indent="1"/>
      <protection/>
    </xf>
    <xf numFmtId="164" fontId="4" fillId="0" borderId="10" xfId="49" applyNumberFormat="1" applyFont="1" applyFill="1" applyBorder="1" applyAlignment="1" applyProtection="1">
      <alignment horizontal="right" indent="1"/>
      <protection/>
    </xf>
    <xf numFmtId="164" fontId="4" fillId="0" borderId="12" xfId="49" applyNumberFormat="1" applyFont="1" applyFill="1" applyBorder="1" applyAlignment="1" applyProtection="1">
      <alignment horizontal="right" indent="1"/>
      <protection/>
    </xf>
    <xf numFmtId="164" fontId="4" fillId="0" borderId="13" xfId="49" applyNumberFormat="1" applyFont="1" applyFill="1" applyBorder="1" applyAlignment="1" applyProtection="1">
      <alignment horizontal="right" indent="1"/>
      <protection/>
    </xf>
    <xf numFmtId="169" fontId="9" fillId="0" borderId="19" xfId="49" applyNumberFormat="1" applyFont="1" applyFill="1" applyBorder="1" applyAlignment="1" applyProtection="1">
      <alignment horizontal="right" vertical="center"/>
      <protection/>
    </xf>
    <xf numFmtId="169" fontId="9" fillId="0" borderId="20" xfId="49" applyNumberFormat="1" applyFont="1" applyFill="1" applyBorder="1" applyAlignment="1" applyProtection="1">
      <alignment horizontal="right" vertical="center"/>
      <protection/>
    </xf>
    <xf numFmtId="164" fontId="4" fillId="0" borderId="19" xfId="49" applyNumberFormat="1" applyFont="1" applyFill="1" applyBorder="1" applyAlignment="1" applyProtection="1">
      <alignment horizontal="right" indent="1"/>
      <protection/>
    </xf>
    <xf numFmtId="164" fontId="4" fillId="0" borderId="20" xfId="49" applyNumberFormat="1" applyFont="1" applyFill="1" applyBorder="1" applyAlignment="1" applyProtection="1">
      <alignment horizontal="right" indent="1"/>
      <protection/>
    </xf>
    <xf numFmtId="174" fontId="4" fillId="0" borderId="12" xfId="50" applyNumberFormat="1" applyFont="1" applyFill="1" applyBorder="1" applyAlignment="1" applyProtection="1" quotePrefix="1">
      <alignment horizontal="right" indent="1"/>
      <protection/>
    </xf>
    <xf numFmtId="0" fontId="38" fillId="0" borderId="0" xfId="62" applyFill="1" applyBorder="1" applyAlignment="1">
      <alignment horizontal="center"/>
      <protection/>
    </xf>
    <xf numFmtId="0" fontId="1" fillId="0" borderId="0" xfId="0" applyFont="1" applyFill="1" applyBorder="1" applyAlignment="1">
      <alignment horizontal="center"/>
    </xf>
    <xf numFmtId="171" fontId="0" fillId="0" borderId="0" xfId="0" applyNumberFormat="1" applyFill="1" applyBorder="1" applyAlignment="1">
      <alignment/>
    </xf>
    <xf numFmtId="171" fontId="9" fillId="0" borderId="0" xfId="67" applyNumberFormat="1" applyFont="1" applyFill="1" applyBorder="1">
      <alignment/>
      <protection/>
    </xf>
    <xf numFmtId="0" fontId="0" fillId="0" borderId="0" xfId="66" applyFont="1" applyFill="1" applyBorder="1">
      <alignment/>
      <protection/>
    </xf>
    <xf numFmtId="0" fontId="10" fillId="0" borderId="0" xfId="64" applyFont="1" applyFill="1" applyBorder="1" applyAlignment="1">
      <alignment horizontal="left" vertical="center"/>
      <protection/>
    </xf>
    <xf numFmtId="0" fontId="1" fillId="0" borderId="0" xfId="65" applyFont="1" applyFill="1" applyBorder="1">
      <alignment/>
      <protection/>
    </xf>
    <xf numFmtId="0" fontId="18" fillId="0" borderId="0" xfId="66" applyFont="1" applyFill="1" applyBorder="1">
      <alignment/>
      <protection/>
    </xf>
    <xf numFmtId="171" fontId="4" fillId="0" borderId="0" xfId="52" applyNumberFormat="1" applyFont="1" applyFill="1" applyBorder="1" applyAlignment="1" applyProtection="1">
      <alignment horizontal="center" vertical="center" wrapText="1"/>
      <protection/>
    </xf>
    <xf numFmtId="3" fontId="4" fillId="0" borderId="0" xfId="67" applyNumberFormat="1" applyFont="1" applyFill="1" applyBorder="1" applyAlignment="1">
      <alignment horizontal="center" vertical="center" wrapText="1"/>
      <protection/>
    </xf>
    <xf numFmtId="0" fontId="4" fillId="0" borderId="0" xfId="67" applyFont="1" applyFill="1" applyBorder="1" applyAlignment="1">
      <alignment horizontal="center" vertical="center" wrapText="1"/>
      <protection/>
    </xf>
    <xf numFmtId="171" fontId="9" fillId="0" borderId="0" xfId="52" applyNumberFormat="1" applyFont="1" applyFill="1" applyBorder="1" applyAlignment="1" applyProtection="1">
      <alignment horizontal="center" vertical="center" wrapText="1"/>
      <protection/>
    </xf>
    <xf numFmtId="169" fontId="9" fillId="0" borderId="0" xfId="52" applyNumberFormat="1" applyFont="1" applyFill="1" applyBorder="1" applyAlignment="1" applyProtection="1">
      <alignment horizontal="center" vertical="center" wrapText="1"/>
      <protection/>
    </xf>
    <xf numFmtId="3" fontId="9" fillId="0" borderId="0" xfId="67" applyNumberFormat="1" applyFont="1" applyFill="1" applyBorder="1" applyAlignment="1">
      <alignment horizontal="center" vertical="center" wrapText="1"/>
      <protection/>
    </xf>
    <xf numFmtId="177" fontId="9" fillId="0" borderId="0" xfId="67" applyNumberFormat="1" applyFont="1" applyFill="1" applyBorder="1" applyAlignment="1">
      <alignment horizontal="center" vertical="center" wrapText="1"/>
      <protection/>
    </xf>
    <xf numFmtId="171" fontId="6" fillId="0" borderId="0" xfId="52" applyNumberFormat="1" applyFont="1" applyFill="1" applyBorder="1" applyAlignment="1" applyProtection="1">
      <alignment shrinkToFit="1"/>
      <protection/>
    </xf>
    <xf numFmtId="189" fontId="6" fillId="0" borderId="0" xfId="47" applyNumberFormat="1" applyFont="1" applyFill="1" applyBorder="1" applyAlignment="1" applyProtection="1">
      <alignment horizontal="right" shrinkToFit="1"/>
      <protection/>
    </xf>
    <xf numFmtId="169" fontId="9" fillId="0" borderId="0" xfId="52" applyNumberFormat="1" applyFont="1" applyFill="1" applyBorder="1" applyAlignment="1" applyProtection="1">
      <alignment shrinkToFit="1"/>
      <protection/>
    </xf>
    <xf numFmtId="171" fontId="5" fillId="0" borderId="0" xfId="52" applyNumberFormat="1" applyFont="1" applyFill="1" applyBorder="1" applyAlignment="1" applyProtection="1">
      <alignment/>
      <protection/>
    </xf>
    <xf numFmtId="169" fontId="4" fillId="0" borderId="0" xfId="52" applyNumberFormat="1" applyFont="1" applyFill="1" applyBorder="1" applyAlignment="1" applyProtection="1">
      <alignment shrinkToFit="1"/>
      <protection/>
    </xf>
    <xf numFmtId="0" fontId="4" fillId="0" borderId="0" xfId="67" applyFont="1" applyFill="1" applyBorder="1" applyAlignment="1">
      <alignment horizontal="left" indent="2"/>
      <protection/>
    </xf>
    <xf numFmtId="171" fontId="5" fillId="0" borderId="0" xfId="52" applyNumberFormat="1" applyFont="1" applyFill="1" applyBorder="1" applyAlignment="1" applyProtection="1">
      <alignment shrinkToFit="1"/>
      <protection/>
    </xf>
    <xf numFmtId="0" fontId="9" fillId="0" borderId="0" xfId="67" applyFont="1" applyFill="1" applyBorder="1" applyAlignment="1">
      <alignment horizontal="left" vertical="center"/>
      <protection/>
    </xf>
    <xf numFmtId="171" fontId="6" fillId="0" borderId="0" xfId="52" applyNumberFormat="1" applyFont="1" applyFill="1" applyBorder="1" applyAlignment="1" applyProtection="1">
      <alignment/>
      <protection/>
    </xf>
    <xf numFmtId="0" fontId="9" fillId="0" borderId="0" xfId="67" applyFont="1" applyFill="1" applyBorder="1" applyAlignment="1">
      <alignment wrapText="1"/>
      <protection/>
    </xf>
    <xf numFmtId="184" fontId="6" fillId="0" borderId="13" xfId="47" applyNumberFormat="1" applyFont="1" applyFill="1" applyBorder="1" applyAlignment="1" applyProtection="1">
      <alignment horizontal="right" indent="2" shrinkToFit="1"/>
      <protection/>
    </xf>
    <xf numFmtId="184" fontId="5" fillId="0" borderId="13" xfId="47" applyNumberFormat="1" applyFont="1" applyFill="1" applyBorder="1" applyAlignment="1" applyProtection="1">
      <alignment horizontal="right" indent="2"/>
      <protection/>
    </xf>
    <xf numFmtId="184" fontId="5" fillId="0" borderId="13" xfId="47" applyNumberFormat="1" applyFont="1" applyFill="1" applyBorder="1" applyAlignment="1" applyProtection="1">
      <alignment horizontal="right" indent="2" shrinkToFit="1"/>
      <protection/>
    </xf>
    <xf numFmtId="184" fontId="6" fillId="0" borderId="13" xfId="47" applyNumberFormat="1" applyFont="1" applyFill="1" applyBorder="1" applyAlignment="1" applyProtection="1">
      <alignment horizontal="right" indent="2"/>
      <protection/>
    </xf>
    <xf numFmtId="184" fontId="6" fillId="0" borderId="20" xfId="47" applyNumberFormat="1" applyFont="1" applyFill="1" applyBorder="1" applyAlignment="1" applyProtection="1">
      <alignment horizontal="right" indent="2" shrinkToFit="1"/>
      <protection/>
    </xf>
    <xf numFmtId="177" fontId="6" fillId="0" borderId="0" xfId="78" applyNumberFormat="1" applyFont="1" applyFill="1" applyBorder="1" applyAlignment="1" applyProtection="1">
      <alignment horizontal="right" indent="1" shrinkToFit="1"/>
      <protection/>
    </xf>
    <xf numFmtId="177" fontId="5" fillId="0" borderId="0" xfId="78" applyNumberFormat="1" applyFont="1" applyFill="1" applyBorder="1" applyAlignment="1" applyProtection="1">
      <alignment horizontal="right" indent="1" shrinkToFit="1"/>
      <protection/>
    </xf>
    <xf numFmtId="177" fontId="6" fillId="0" borderId="31" xfId="78" applyNumberFormat="1" applyFont="1" applyFill="1" applyBorder="1" applyAlignment="1" applyProtection="1">
      <alignment horizontal="right" indent="1" shrinkToFit="1"/>
      <protection/>
    </xf>
    <xf numFmtId="171" fontId="5" fillId="0" borderId="13" xfId="52" applyNumberFormat="1" applyFont="1" applyFill="1" applyBorder="1" applyAlignment="1" applyProtection="1">
      <alignment horizontal="right" indent="2" shrinkToFit="1"/>
      <protection/>
    </xf>
    <xf numFmtId="184" fontId="6" fillId="0" borderId="13" xfId="47" applyNumberFormat="1" applyFont="1" applyFill="1" applyBorder="1" applyAlignment="1">
      <alignment horizontal="right" indent="2"/>
    </xf>
    <xf numFmtId="164" fontId="4" fillId="0" borderId="23"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164" fontId="5" fillId="0" borderId="0" xfId="0" applyNumberFormat="1" applyFont="1" applyFill="1" applyBorder="1" applyAlignment="1" quotePrefix="1">
      <alignment horizontal="center" vertical="center"/>
    </xf>
    <xf numFmtId="164" fontId="6" fillId="0" borderId="31" xfId="0" applyNumberFormat="1" applyFont="1" applyFill="1" applyBorder="1" applyAlignment="1">
      <alignment horizontal="center" vertical="center"/>
    </xf>
    <xf numFmtId="164" fontId="4" fillId="0" borderId="31" xfId="47" applyNumberFormat="1" applyFont="1" applyFill="1" applyBorder="1" applyAlignment="1" applyProtection="1">
      <alignment horizontal="center" vertical="center"/>
      <protection/>
    </xf>
    <xf numFmtId="164" fontId="4" fillId="0" borderId="16" xfId="47" applyNumberFormat="1" applyFont="1" applyFill="1" applyBorder="1" applyAlignment="1" applyProtection="1">
      <alignment horizontal="center" vertical="center"/>
      <protection/>
    </xf>
    <xf numFmtId="164" fontId="5" fillId="0" borderId="10" xfId="47" applyNumberFormat="1" applyFont="1" applyFill="1" applyBorder="1" applyAlignment="1" applyProtection="1">
      <alignment horizontal="center"/>
      <protection/>
    </xf>
    <xf numFmtId="164" fontId="5" fillId="0" borderId="13" xfId="47" applyNumberFormat="1" applyFont="1" applyFill="1" applyBorder="1" applyAlignment="1" applyProtection="1">
      <alignment horizontal="center"/>
      <protection/>
    </xf>
    <xf numFmtId="164" fontId="9" fillId="0" borderId="44" xfId="47" applyNumberFormat="1" applyFont="1" applyFill="1" applyBorder="1" applyAlignment="1" applyProtection="1">
      <alignment horizontal="center" vertical="center"/>
      <protection/>
    </xf>
    <xf numFmtId="164" fontId="4" fillId="0" borderId="23" xfId="47" applyNumberFormat="1" applyFont="1" applyFill="1" applyBorder="1" applyAlignment="1" applyProtection="1">
      <alignment horizontal="center" vertical="center"/>
      <protection/>
    </xf>
    <xf numFmtId="164" fontId="4" fillId="0" borderId="45" xfId="47" applyNumberFormat="1" applyFont="1" applyFill="1" applyBorder="1" applyAlignment="1" applyProtection="1">
      <alignment horizontal="center" vertical="center"/>
      <protection/>
    </xf>
    <xf numFmtId="164" fontId="5" fillId="0" borderId="16" xfId="47" applyNumberFormat="1" applyFont="1" applyFill="1" applyBorder="1" applyAlignment="1" applyProtection="1">
      <alignment horizontal="center"/>
      <protection/>
    </xf>
    <xf numFmtId="164" fontId="5" fillId="0" borderId="24" xfId="47" applyNumberFormat="1" applyFont="1" applyFill="1" applyBorder="1" applyAlignment="1" applyProtection="1">
      <alignment horizontal="center"/>
      <protection/>
    </xf>
    <xf numFmtId="164" fontId="4" fillId="0" borderId="46" xfId="47" applyNumberFormat="1" applyFont="1" applyFill="1" applyBorder="1" applyAlignment="1" applyProtection="1">
      <alignment horizontal="center" vertical="center"/>
      <protection/>
    </xf>
    <xf numFmtId="164" fontId="4" fillId="0" borderId="32" xfId="47" applyNumberFormat="1" applyFont="1" applyFill="1" applyBorder="1" applyAlignment="1" applyProtection="1">
      <alignment horizontal="center" vertical="center"/>
      <protection/>
    </xf>
    <xf numFmtId="164" fontId="5" fillId="0" borderId="16" xfId="0" applyNumberFormat="1" applyFont="1" applyFill="1" applyBorder="1" applyAlignment="1">
      <alignment horizontal="center" vertical="center"/>
    </xf>
    <xf numFmtId="164" fontId="6" fillId="0" borderId="17" xfId="0" applyNumberFormat="1" applyFont="1" applyFill="1" applyBorder="1" applyAlignment="1">
      <alignment horizontal="center" vertical="center"/>
    </xf>
    <xf numFmtId="164" fontId="5" fillId="0" borderId="13" xfId="0" applyNumberFormat="1" applyFont="1" applyFill="1" applyBorder="1" applyAlignment="1">
      <alignment horizontal="center" vertical="center"/>
    </xf>
    <xf numFmtId="164" fontId="6" fillId="0" borderId="20" xfId="0" applyNumberFormat="1" applyFont="1" applyFill="1" applyBorder="1" applyAlignment="1">
      <alignment horizontal="center" vertical="center"/>
    </xf>
    <xf numFmtId="164" fontId="5" fillId="0" borderId="16" xfId="0" applyNumberFormat="1" applyFont="1" applyFill="1" applyBorder="1" applyAlignment="1" quotePrefix="1">
      <alignment horizontal="center" vertical="center"/>
    </xf>
    <xf numFmtId="164" fontId="5" fillId="0" borderId="13" xfId="0" applyNumberFormat="1" applyFont="1" applyFill="1" applyBorder="1" applyAlignment="1" quotePrefix="1">
      <alignment horizontal="center" vertical="center"/>
    </xf>
    <xf numFmtId="0" fontId="48" fillId="0" borderId="0" xfId="64" applyFont="1" applyAlignment="1">
      <alignment horizontal="left" vertical="center"/>
      <protection/>
    </xf>
    <xf numFmtId="164" fontId="5" fillId="0" borderId="13" xfId="47" applyNumberFormat="1" applyFont="1" applyFill="1" applyBorder="1" applyAlignment="1" applyProtection="1">
      <alignment horizontal="center" vertical="center"/>
      <protection/>
    </xf>
    <xf numFmtId="164" fontId="5" fillId="0" borderId="0" xfId="47" applyNumberFormat="1" applyFont="1" applyFill="1" applyBorder="1" applyAlignment="1" applyProtection="1">
      <alignment horizontal="center" vertical="center"/>
      <protection/>
    </xf>
    <xf numFmtId="164" fontId="5" fillId="0" borderId="10" xfId="47" applyNumberFormat="1" applyFont="1" applyFill="1" applyBorder="1" applyAlignment="1" applyProtection="1">
      <alignment horizontal="center" vertical="center"/>
      <protection/>
    </xf>
    <xf numFmtId="164" fontId="5" fillId="0" borderId="23" xfId="47" applyNumberFormat="1" applyFont="1" applyFill="1" applyBorder="1" applyAlignment="1" applyProtection="1">
      <alignment horizontal="center" vertical="center"/>
      <protection/>
    </xf>
    <xf numFmtId="166" fontId="5" fillId="0" borderId="0" xfId="0" applyNumberFormat="1" applyFont="1" applyFill="1" applyBorder="1" applyAlignment="1">
      <alignment horizontal="center" vertical="center"/>
    </xf>
    <xf numFmtId="164" fontId="5" fillId="0" borderId="16" xfId="47" applyNumberFormat="1" applyFont="1" applyFill="1" applyBorder="1" applyAlignment="1" applyProtection="1">
      <alignment horizontal="center" vertical="center"/>
      <protection/>
    </xf>
    <xf numFmtId="164" fontId="5" fillId="0" borderId="14" xfId="47" applyNumberFormat="1" applyFont="1" applyFill="1" applyBorder="1" applyAlignment="1" applyProtection="1">
      <alignment horizontal="center" vertical="center"/>
      <protection/>
    </xf>
    <xf numFmtId="164" fontId="5" fillId="0" borderId="21" xfId="47" applyNumberFormat="1" applyFont="1" applyFill="1" applyBorder="1" applyAlignment="1" applyProtection="1">
      <alignment horizontal="center" vertical="center"/>
      <protection/>
    </xf>
    <xf numFmtId="164" fontId="5" fillId="0" borderId="44" xfId="47" applyNumberFormat="1" applyFont="1" applyFill="1" applyBorder="1" applyAlignment="1" applyProtection="1">
      <alignment horizontal="center" vertical="center"/>
      <protection/>
    </xf>
    <xf numFmtId="164" fontId="4" fillId="0" borderId="30" xfId="47" applyNumberFormat="1" applyFont="1" applyFill="1" applyBorder="1" applyAlignment="1" applyProtection="1">
      <alignment horizontal="center" vertical="center"/>
      <protection/>
    </xf>
    <xf numFmtId="164" fontId="4" fillId="0" borderId="29" xfId="47" applyNumberFormat="1" applyFont="1" applyFill="1" applyBorder="1" applyAlignment="1" applyProtection="1">
      <alignment horizontal="center" vertical="center"/>
      <protection/>
    </xf>
    <xf numFmtId="164" fontId="5" fillId="0" borderId="17" xfId="47" applyNumberFormat="1" applyFont="1" applyFill="1" applyBorder="1" applyAlignment="1" applyProtection="1">
      <alignment horizontal="center" vertical="center"/>
      <protection/>
    </xf>
    <xf numFmtId="164" fontId="5" fillId="0" borderId="18" xfId="47" applyNumberFormat="1" applyFont="1" applyFill="1" applyBorder="1" applyAlignment="1" applyProtection="1">
      <alignment horizontal="center" vertical="center"/>
      <protection/>
    </xf>
    <xf numFmtId="164" fontId="5" fillId="0" borderId="45" xfId="47" applyNumberFormat="1" applyFont="1" applyFill="1" applyBorder="1" applyAlignment="1" applyProtection="1">
      <alignment horizontal="center" vertical="center"/>
      <protection/>
    </xf>
    <xf numFmtId="0" fontId="9" fillId="0" borderId="17" xfId="0" applyFont="1" applyFill="1" applyBorder="1" applyAlignment="1">
      <alignment horizontal="left" vertical="center"/>
    </xf>
    <xf numFmtId="164" fontId="9" fillId="0" borderId="31" xfId="0" applyNumberFormat="1" applyFont="1" applyFill="1" applyBorder="1" applyAlignment="1">
      <alignment horizontal="center" vertical="center"/>
    </xf>
    <xf numFmtId="0" fontId="0" fillId="0" borderId="0" xfId="64" applyAlignment="1">
      <alignment horizontal="center" vertical="center"/>
      <protection/>
    </xf>
    <xf numFmtId="166" fontId="0" fillId="0" borderId="0" xfId="77" applyNumberFormat="1" applyFont="1" applyFill="1" applyBorder="1" applyAlignment="1" applyProtection="1">
      <alignment horizontal="center" vertical="center"/>
      <protection/>
    </xf>
    <xf numFmtId="1" fontId="9" fillId="0" borderId="0" xfId="49" applyNumberFormat="1" applyFont="1" applyFill="1" applyBorder="1" applyAlignment="1" applyProtection="1">
      <alignment horizontal="center" vertical="center" wrapText="1"/>
      <protection/>
    </xf>
    <xf numFmtId="171" fontId="5" fillId="0" borderId="10" xfId="49" applyNumberFormat="1" applyFont="1" applyFill="1" applyBorder="1" applyAlignment="1" applyProtection="1">
      <alignment/>
      <protection/>
    </xf>
    <xf numFmtId="171" fontId="6" fillId="0" borderId="10" xfId="49" applyNumberFormat="1" applyFont="1" applyFill="1" applyBorder="1" applyAlignment="1" applyProtection="1">
      <alignment horizontal="center" vertical="center"/>
      <protection/>
    </xf>
    <xf numFmtId="169" fontId="6" fillId="0" borderId="10" xfId="49" applyNumberFormat="1" applyFont="1" applyFill="1" applyBorder="1" applyAlignment="1" applyProtection="1">
      <alignment horizontal="center" vertical="center"/>
      <protection/>
    </xf>
    <xf numFmtId="171" fontId="6" fillId="0" borderId="0" xfId="49" applyNumberFormat="1" applyFont="1" applyFill="1" applyBorder="1" applyAlignment="1" applyProtection="1">
      <alignment/>
      <protection/>
    </xf>
    <xf numFmtId="0" fontId="5" fillId="0" borderId="0" xfId="64" applyNumberFormat="1" applyFont="1" applyFill="1" applyBorder="1" applyAlignment="1">
      <alignment horizontal="left" vertical="center"/>
      <protection/>
    </xf>
    <xf numFmtId="0" fontId="2" fillId="0" borderId="0" xfId="64" applyFont="1" applyFill="1" applyBorder="1" applyAlignment="1">
      <alignment horizontal="left" vertical="center"/>
      <protection/>
    </xf>
    <xf numFmtId="171" fontId="2" fillId="0" borderId="0" xfId="64" applyNumberFormat="1" applyFont="1" applyFill="1" applyBorder="1" applyAlignment="1">
      <alignment horizontal="left" vertical="center"/>
      <protection/>
    </xf>
    <xf numFmtId="0" fontId="2" fillId="0" borderId="0" xfId="64" applyFont="1" applyFill="1" applyBorder="1" applyAlignment="1">
      <alignment horizontal="center" vertical="center"/>
      <protection/>
    </xf>
    <xf numFmtId="0" fontId="5" fillId="0" borderId="0" xfId="64" applyFont="1" applyFill="1" applyBorder="1" applyAlignment="1">
      <alignment horizontal="left" vertical="center"/>
      <protection/>
    </xf>
    <xf numFmtId="0" fontId="0" fillId="0" borderId="0" xfId="64" applyFont="1" applyAlignment="1">
      <alignment horizontal="center" vertical="center"/>
      <protection/>
    </xf>
    <xf numFmtId="171" fontId="0" fillId="0" borderId="0" xfId="64" applyNumberFormat="1" applyFont="1" applyAlignment="1">
      <alignment horizontal="center" vertical="center"/>
      <protection/>
    </xf>
    <xf numFmtId="0" fontId="9" fillId="0" borderId="14" xfId="64" applyFont="1" applyFill="1" applyBorder="1" applyAlignment="1">
      <alignment horizontal="left" vertical="center"/>
      <protection/>
    </xf>
    <xf numFmtId="0" fontId="4" fillId="0" borderId="16" xfId="64" applyFont="1" applyFill="1" applyBorder="1" applyAlignment="1">
      <alignment horizontal="left" vertical="center"/>
      <protection/>
    </xf>
    <xf numFmtId="0" fontId="9" fillId="0" borderId="16" xfId="64" applyFont="1" applyFill="1" applyBorder="1" applyAlignment="1">
      <alignment horizontal="left" vertical="center"/>
      <protection/>
    </xf>
    <xf numFmtId="0" fontId="4" fillId="0" borderId="17" xfId="64" applyFont="1" applyFill="1" applyBorder="1" applyAlignment="1">
      <alignment horizontal="left" vertical="center"/>
      <protection/>
    </xf>
    <xf numFmtId="169" fontId="9" fillId="0" borderId="44" xfId="49" applyNumberFormat="1" applyFont="1" applyFill="1" applyBorder="1" applyAlignment="1" applyProtection="1">
      <alignment/>
      <protection/>
    </xf>
    <xf numFmtId="169" fontId="9" fillId="0" borderId="23" xfId="49" applyNumberFormat="1" applyFont="1" applyFill="1" applyBorder="1" applyAlignment="1" applyProtection="1">
      <alignment/>
      <protection/>
    </xf>
    <xf numFmtId="169" fontId="4" fillId="0" borderId="23" xfId="49" applyNumberFormat="1" applyFont="1" applyFill="1" applyBorder="1" applyAlignment="1" applyProtection="1">
      <alignment/>
      <protection/>
    </xf>
    <xf numFmtId="169" fontId="9" fillId="0" borderId="23" xfId="49" applyNumberFormat="1" applyFont="1" applyFill="1" applyBorder="1" applyAlignment="1" applyProtection="1">
      <alignment horizontal="center" vertical="center"/>
      <protection/>
    </xf>
    <xf numFmtId="169" fontId="4" fillId="0" borderId="23" xfId="64" applyNumberFormat="1" applyFont="1" applyFill="1" applyBorder="1">
      <alignment/>
      <protection/>
    </xf>
    <xf numFmtId="169" fontId="4" fillId="0" borderId="45" xfId="64" applyNumberFormat="1" applyFont="1" applyFill="1" applyBorder="1">
      <alignment/>
      <protection/>
    </xf>
    <xf numFmtId="171" fontId="4" fillId="0" borderId="46" xfId="49" applyNumberFormat="1" applyFont="1" applyFill="1" applyBorder="1" applyAlignment="1" applyProtection="1">
      <alignment/>
      <protection/>
    </xf>
    <xf numFmtId="171" fontId="9" fillId="0" borderId="46" xfId="49" applyNumberFormat="1" applyFont="1" applyFill="1" applyBorder="1" applyAlignment="1" applyProtection="1">
      <alignment horizontal="center" vertical="center"/>
      <protection/>
    </xf>
    <xf numFmtId="171" fontId="9" fillId="0" borderId="50" xfId="49" applyNumberFormat="1" applyFont="1" applyFill="1" applyBorder="1" applyAlignment="1" applyProtection="1">
      <alignment/>
      <protection/>
    </xf>
    <xf numFmtId="171" fontId="6" fillId="0" borderId="21" xfId="49" applyNumberFormat="1" applyFont="1" applyFill="1" applyBorder="1" applyAlignment="1" applyProtection="1">
      <alignment/>
      <protection/>
    </xf>
    <xf numFmtId="171" fontId="9" fillId="0" borderId="46" xfId="49" applyNumberFormat="1" applyFont="1" applyFill="1" applyBorder="1" applyAlignment="1" applyProtection="1">
      <alignment/>
      <protection/>
    </xf>
    <xf numFmtId="171" fontId="6" fillId="0" borderId="10" xfId="49" applyNumberFormat="1" applyFont="1" applyFill="1" applyBorder="1" applyAlignment="1" applyProtection="1">
      <alignment/>
      <protection/>
    </xf>
    <xf numFmtId="171" fontId="4" fillId="0" borderId="32" xfId="49" applyNumberFormat="1" applyFont="1" applyFill="1" applyBorder="1" applyAlignment="1" applyProtection="1">
      <alignment/>
      <protection/>
    </xf>
    <xf numFmtId="171" fontId="5" fillId="0" borderId="18" xfId="49" applyNumberFormat="1" applyFont="1" applyFill="1" applyBorder="1" applyAlignment="1" applyProtection="1">
      <alignment/>
      <protection/>
    </xf>
    <xf numFmtId="171" fontId="6" fillId="0" borderId="50" xfId="49" applyNumberFormat="1" applyFont="1" applyFill="1" applyBorder="1" applyAlignment="1" applyProtection="1">
      <alignment/>
      <protection/>
    </xf>
    <xf numFmtId="171" fontId="6" fillId="0" borderId="46" xfId="49" applyNumberFormat="1" applyFont="1" applyFill="1" applyBorder="1" applyAlignment="1" applyProtection="1">
      <alignment/>
      <protection/>
    </xf>
    <xf numFmtId="171" fontId="5" fillId="0" borderId="46" xfId="49" applyNumberFormat="1" applyFont="1" applyFill="1" applyBorder="1" applyAlignment="1" applyProtection="1">
      <alignment/>
      <protection/>
    </xf>
    <xf numFmtId="171" fontId="6" fillId="0" borderId="46" xfId="49" applyNumberFormat="1" applyFont="1" applyFill="1" applyBorder="1" applyAlignment="1" applyProtection="1">
      <alignment horizontal="center" vertical="center"/>
      <protection/>
    </xf>
    <xf numFmtId="171" fontId="5" fillId="0" borderId="32" xfId="49" applyNumberFormat="1" applyFont="1" applyFill="1" applyBorder="1" applyAlignment="1" applyProtection="1">
      <alignment/>
      <protection/>
    </xf>
    <xf numFmtId="174" fontId="11" fillId="0" borderId="10" xfId="50" applyNumberFormat="1" applyFont="1" applyFill="1" applyBorder="1" applyAlignment="1" applyProtection="1">
      <alignment/>
      <protection/>
    </xf>
    <xf numFmtId="0" fontId="4" fillId="0" borderId="14" xfId="65" applyFont="1" applyFill="1" applyBorder="1">
      <alignment/>
      <protection/>
    </xf>
    <xf numFmtId="0" fontId="4" fillId="0" borderId="16" xfId="65" applyFont="1" applyFill="1" applyBorder="1">
      <alignment/>
      <protection/>
    </xf>
    <xf numFmtId="0" fontId="9" fillId="0" borderId="16" xfId="65" applyFont="1" applyFill="1" applyBorder="1">
      <alignment/>
      <protection/>
    </xf>
    <xf numFmtId="0" fontId="9" fillId="0" borderId="17" xfId="65" applyFont="1" applyFill="1" applyBorder="1">
      <alignment/>
      <protection/>
    </xf>
    <xf numFmtId="175" fontId="4" fillId="0" borderId="44" xfId="50" applyNumberFormat="1" applyFont="1" applyFill="1" applyBorder="1" applyAlignment="1" applyProtection="1">
      <alignment/>
      <protection/>
    </xf>
    <xf numFmtId="175" fontId="4" fillId="0" borderId="23" xfId="50" applyNumberFormat="1" applyFont="1" applyFill="1" applyBorder="1" applyAlignment="1" applyProtection="1">
      <alignment/>
      <protection/>
    </xf>
    <xf numFmtId="175" fontId="9" fillId="0" borderId="23" xfId="50" applyNumberFormat="1" applyFont="1" applyFill="1" applyBorder="1" applyAlignment="1" applyProtection="1">
      <alignment/>
      <protection/>
    </xf>
    <xf numFmtId="175" fontId="9" fillId="0" borderId="45" xfId="50" applyNumberFormat="1" applyFont="1" applyFill="1" applyBorder="1" applyAlignment="1" applyProtection="1">
      <alignment/>
      <protection/>
    </xf>
    <xf numFmtId="174" fontId="4" fillId="0" borderId="50" xfId="50" applyNumberFormat="1" applyFont="1" applyFill="1" applyBorder="1" applyAlignment="1" applyProtection="1">
      <alignment/>
      <protection/>
    </xf>
    <xf numFmtId="174" fontId="4" fillId="0" borderId="46" xfId="50" applyNumberFormat="1" applyFont="1" applyFill="1" applyBorder="1" applyAlignment="1" applyProtection="1">
      <alignment/>
      <protection/>
    </xf>
    <xf numFmtId="174" fontId="11" fillId="0" borderId="46" xfId="50" applyNumberFormat="1" applyFont="1" applyFill="1" applyBorder="1" applyAlignment="1" applyProtection="1">
      <alignment/>
      <protection/>
    </xf>
    <xf numFmtId="175" fontId="11" fillId="0" borderId="11" xfId="50" applyNumberFormat="1" applyFont="1" applyFill="1" applyBorder="1" applyAlignment="1" applyProtection="1">
      <alignment/>
      <protection/>
    </xf>
    <xf numFmtId="174" fontId="9" fillId="0" borderId="46" xfId="50" applyNumberFormat="1" applyFont="1" applyFill="1" applyBorder="1" applyAlignment="1" applyProtection="1">
      <alignment/>
      <protection/>
    </xf>
    <xf numFmtId="174" fontId="9" fillId="0" borderId="32" xfId="50" applyNumberFormat="1" applyFont="1" applyFill="1" applyBorder="1" applyAlignment="1" applyProtection="1">
      <alignment/>
      <protection/>
    </xf>
    <xf numFmtId="174" fontId="9" fillId="0" borderId="16" xfId="65" applyNumberFormat="1" applyFont="1" applyFill="1" applyBorder="1">
      <alignment/>
      <protection/>
    </xf>
    <xf numFmtId="174" fontId="4" fillId="0" borderId="44" xfId="50" applyNumberFormat="1" applyFont="1" applyFill="1" applyBorder="1" applyAlignment="1" applyProtection="1">
      <alignment/>
      <protection/>
    </xf>
    <xf numFmtId="174" fontId="4" fillId="0" borderId="23" xfId="50" applyNumberFormat="1" applyFont="1" applyFill="1" applyBorder="1" applyAlignment="1" applyProtection="1">
      <alignment/>
      <protection/>
    </xf>
    <xf numFmtId="174" fontId="11" fillId="0" borderId="23" xfId="50" applyNumberFormat="1" applyFont="1" applyFill="1" applyBorder="1" applyAlignment="1" applyProtection="1">
      <alignment/>
      <protection/>
    </xf>
    <xf numFmtId="174" fontId="9" fillId="0" borderId="23" xfId="50" applyNumberFormat="1" applyFont="1" applyFill="1" applyBorder="1" applyAlignment="1" applyProtection="1">
      <alignment/>
      <protection/>
    </xf>
    <xf numFmtId="174" fontId="9" fillId="0" borderId="45" xfId="50" applyNumberFormat="1" applyFont="1" applyFill="1" applyBorder="1" applyAlignment="1" applyProtection="1">
      <alignment/>
      <protection/>
    </xf>
    <xf numFmtId="175" fontId="4" fillId="0" borderId="28" xfId="50" applyNumberFormat="1" applyFont="1" applyFill="1" applyBorder="1" applyAlignment="1" applyProtection="1">
      <alignment/>
      <protection/>
    </xf>
    <xf numFmtId="175" fontId="4" fillId="0" borderId="13" xfId="50" applyNumberFormat="1" applyFont="1" applyFill="1" applyBorder="1" applyAlignment="1" applyProtection="1">
      <alignment/>
      <protection/>
    </xf>
    <xf numFmtId="175" fontId="11" fillId="0" borderId="13" xfId="50" applyNumberFormat="1" applyFont="1" applyFill="1" applyBorder="1" applyAlignment="1" applyProtection="1">
      <alignment/>
      <protection/>
    </xf>
    <xf numFmtId="175" fontId="9" fillId="0" borderId="13" xfId="50" applyNumberFormat="1" applyFont="1" applyFill="1" applyBorder="1" applyAlignment="1" applyProtection="1">
      <alignment/>
      <protection/>
    </xf>
    <xf numFmtId="175" fontId="9" fillId="0" borderId="20" xfId="50" applyNumberFormat="1" applyFont="1" applyFill="1" applyBorder="1" applyAlignment="1" applyProtection="1">
      <alignment/>
      <protection/>
    </xf>
    <xf numFmtId="174" fontId="4" fillId="0" borderId="28" xfId="50" applyNumberFormat="1" applyFont="1" applyFill="1" applyBorder="1" applyAlignment="1" applyProtection="1">
      <alignment/>
      <protection/>
    </xf>
    <xf numFmtId="174" fontId="4" fillId="0" borderId="13" xfId="50" applyNumberFormat="1" applyFont="1" applyFill="1" applyBorder="1" applyAlignment="1" applyProtection="1">
      <alignment/>
      <protection/>
    </xf>
    <xf numFmtId="174" fontId="11" fillId="0" borderId="13" xfId="50" applyNumberFormat="1" applyFont="1" applyFill="1" applyBorder="1" applyAlignment="1" applyProtection="1">
      <alignment/>
      <protection/>
    </xf>
    <xf numFmtId="174" fontId="9" fillId="0" borderId="13" xfId="50" applyNumberFormat="1" applyFont="1" applyFill="1" applyBorder="1" applyAlignment="1" applyProtection="1">
      <alignment/>
      <protection/>
    </xf>
    <xf numFmtId="174" fontId="9" fillId="0" borderId="20" xfId="50" applyNumberFormat="1" applyFont="1" applyFill="1" applyBorder="1" applyAlignment="1" applyProtection="1">
      <alignment/>
      <protection/>
    </xf>
    <xf numFmtId="41" fontId="4" fillId="0" borderId="10" xfId="51" applyNumberFormat="1" applyFont="1" applyFill="1" applyBorder="1" applyAlignment="1" applyProtection="1">
      <alignment horizontal="center"/>
      <protection/>
    </xf>
    <xf numFmtId="41" fontId="4" fillId="0" borderId="23" xfId="51" applyNumberFormat="1" applyFont="1" applyFill="1" applyBorder="1" applyAlignment="1" applyProtection="1">
      <alignment horizontal="right"/>
      <protection/>
    </xf>
    <xf numFmtId="41" fontId="4" fillId="0" borderId="10" xfId="51" applyNumberFormat="1" applyFont="1" applyFill="1" applyBorder="1" applyAlignment="1" applyProtection="1">
      <alignment horizontal="right"/>
      <protection/>
    </xf>
    <xf numFmtId="41" fontId="9" fillId="0" borderId="10" xfId="51" applyNumberFormat="1" applyFont="1" applyFill="1" applyBorder="1" applyAlignment="1" applyProtection="1">
      <alignment horizontal="center"/>
      <protection/>
    </xf>
    <xf numFmtId="41" fontId="9" fillId="0" borderId="23" xfId="51" applyNumberFormat="1" applyFont="1" applyFill="1" applyBorder="1" applyAlignment="1" applyProtection="1">
      <alignment horizontal="right"/>
      <protection/>
    </xf>
    <xf numFmtId="41" fontId="9" fillId="0" borderId="10" xfId="51" applyNumberFormat="1" applyFont="1" applyFill="1" applyBorder="1" applyAlignment="1" applyProtection="1">
      <alignment horizontal="right"/>
      <protection/>
    </xf>
    <xf numFmtId="0" fontId="9" fillId="0" borderId="14" xfId="66" applyNumberFormat="1" applyFont="1" applyFill="1" applyBorder="1">
      <alignment/>
      <protection/>
    </xf>
    <xf numFmtId="0" fontId="4" fillId="0" borderId="16" xfId="66" applyFont="1" applyFill="1" applyBorder="1" applyAlignment="1">
      <alignment horizontal="left" indent="3"/>
      <protection/>
    </xf>
    <xf numFmtId="171" fontId="4" fillId="0" borderId="16" xfId="51" applyNumberFormat="1" applyFont="1" applyFill="1" applyBorder="1" applyAlignment="1" applyProtection="1">
      <alignment horizontal="left" indent="3"/>
      <protection/>
    </xf>
    <xf numFmtId="0" fontId="9" fillId="0" borderId="16" xfId="51" applyNumberFormat="1" applyFont="1" applyFill="1" applyBorder="1" applyAlignment="1" applyProtection="1">
      <alignment/>
      <protection/>
    </xf>
    <xf numFmtId="0" fontId="9" fillId="0" borderId="17" xfId="66" applyNumberFormat="1" applyFont="1" applyFill="1" applyBorder="1" applyAlignment="1">
      <alignment wrapText="1"/>
      <protection/>
    </xf>
    <xf numFmtId="176" fontId="9" fillId="0" borderId="44" xfId="51" applyNumberFormat="1" applyFont="1" applyFill="1" applyBorder="1" applyAlignment="1" applyProtection="1">
      <alignment horizontal="right"/>
      <protection/>
    </xf>
    <xf numFmtId="176" fontId="4" fillId="0" borderId="23" xfId="51" applyNumberFormat="1" applyFont="1" applyFill="1" applyBorder="1" applyAlignment="1" applyProtection="1">
      <alignment horizontal="right"/>
      <protection/>
    </xf>
    <xf numFmtId="176" fontId="9" fillId="0" borderId="23" xfId="51" applyNumberFormat="1" applyFont="1" applyFill="1" applyBorder="1" applyAlignment="1" applyProtection="1">
      <alignment horizontal="right"/>
      <protection/>
    </xf>
    <xf numFmtId="176" fontId="9" fillId="0" borderId="45" xfId="51" applyNumberFormat="1" applyFont="1" applyFill="1" applyBorder="1" applyAlignment="1" applyProtection="1">
      <alignment horizontal="right"/>
      <protection/>
    </xf>
    <xf numFmtId="41" fontId="4" fillId="0" borderId="46" xfId="51" applyNumberFormat="1" applyFont="1" applyFill="1" applyBorder="1" applyAlignment="1" applyProtection="1">
      <alignment horizontal="center"/>
      <protection/>
    </xf>
    <xf numFmtId="176" fontId="4" fillId="0" borderId="11" xfId="51" applyNumberFormat="1" applyFont="1" applyFill="1" applyBorder="1" applyAlignment="1" applyProtection="1">
      <alignment horizontal="right"/>
      <protection/>
    </xf>
    <xf numFmtId="41" fontId="9" fillId="0" borderId="46" xfId="51" applyNumberFormat="1" applyFont="1" applyFill="1" applyBorder="1" applyAlignment="1" applyProtection="1">
      <alignment horizontal="center"/>
      <protection/>
    </xf>
    <xf numFmtId="176" fontId="9" fillId="0" borderId="11" xfId="51" applyNumberFormat="1" applyFont="1" applyFill="1" applyBorder="1" applyAlignment="1" applyProtection="1">
      <alignment horizontal="right"/>
      <protection/>
    </xf>
    <xf numFmtId="41" fontId="9" fillId="0" borderId="50" xfId="51" applyNumberFormat="1" applyFont="1" applyFill="1" applyBorder="1" applyAlignment="1" applyProtection="1">
      <alignment horizontal="center"/>
      <protection/>
    </xf>
    <xf numFmtId="41" fontId="9" fillId="0" borderId="21" xfId="51" applyNumberFormat="1" applyFont="1" applyFill="1" applyBorder="1" applyAlignment="1" applyProtection="1">
      <alignment horizontal="center"/>
      <protection/>
    </xf>
    <xf numFmtId="41" fontId="9" fillId="0" borderId="44" xfId="51" applyNumberFormat="1" applyFont="1" applyFill="1" applyBorder="1" applyAlignment="1" applyProtection="1">
      <alignment horizontal="right"/>
      <protection/>
    </xf>
    <xf numFmtId="41" fontId="9" fillId="0" borderId="21" xfId="51" applyNumberFormat="1" applyFont="1" applyFill="1" applyBorder="1" applyAlignment="1" applyProtection="1">
      <alignment horizontal="right"/>
      <protection/>
    </xf>
    <xf numFmtId="176" fontId="9" fillId="0" borderId="27" xfId="51" applyNumberFormat="1" applyFont="1" applyFill="1" applyBorder="1" applyAlignment="1" applyProtection="1">
      <alignment horizontal="right"/>
      <protection/>
    </xf>
    <xf numFmtId="41" fontId="9" fillId="0" borderId="32" xfId="66" applyNumberFormat="1" applyFont="1" applyFill="1" applyBorder="1" applyAlignment="1">
      <alignment horizontal="center"/>
      <protection/>
    </xf>
    <xf numFmtId="41" fontId="9" fillId="0" borderId="18" xfId="66" applyNumberFormat="1" applyFont="1" applyFill="1" applyBorder="1" applyAlignment="1">
      <alignment horizontal="center"/>
      <protection/>
    </xf>
    <xf numFmtId="41" fontId="9" fillId="0" borderId="45" xfId="66" applyNumberFormat="1" applyFont="1" applyFill="1" applyBorder="1">
      <alignment/>
      <protection/>
    </xf>
    <xf numFmtId="41" fontId="9" fillId="0" borderId="18" xfId="66" applyNumberFormat="1" applyFont="1" applyFill="1" applyBorder="1">
      <alignment/>
      <protection/>
    </xf>
    <xf numFmtId="176" fontId="9" fillId="0" borderId="22" xfId="51" applyNumberFormat="1" applyFont="1" applyFill="1" applyBorder="1" applyAlignment="1" applyProtection="1">
      <alignment horizontal="right"/>
      <protection/>
    </xf>
    <xf numFmtId="176" fontId="9" fillId="0" borderId="28" xfId="51" applyNumberFormat="1" applyFont="1" applyFill="1" applyBorder="1" applyAlignment="1" applyProtection="1">
      <alignment horizontal="right"/>
      <protection/>
    </xf>
    <xf numFmtId="176" fontId="4" fillId="0" borderId="13" xfId="51" applyNumberFormat="1" applyFont="1" applyFill="1" applyBorder="1" applyAlignment="1" applyProtection="1">
      <alignment horizontal="right"/>
      <protection/>
    </xf>
    <xf numFmtId="176" fontId="9" fillId="0" borderId="13" xfId="51" applyNumberFormat="1" applyFont="1" applyFill="1" applyBorder="1" applyAlignment="1" applyProtection="1">
      <alignment horizontal="right"/>
      <protection/>
    </xf>
    <xf numFmtId="176" fontId="9" fillId="0" borderId="20" xfId="51" applyNumberFormat="1" applyFont="1" applyFill="1" applyBorder="1" applyAlignment="1" applyProtection="1">
      <alignment horizontal="right"/>
      <protection/>
    </xf>
    <xf numFmtId="174" fontId="4" fillId="0" borderId="24" xfId="53" applyNumberFormat="1" applyFont="1" applyFill="1" applyBorder="1" applyAlignment="1" applyProtection="1">
      <alignment/>
      <protection/>
    </xf>
    <xf numFmtId="174" fontId="9" fillId="0" borderId="24" xfId="53" applyNumberFormat="1" applyFont="1" applyFill="1" applyBorder="1" applyAlignment="1" applyProtection="1">
      <alignment/>
      <protection/>
    </xf>
    <xf numFmtId="174" fontId="4" fillId="0" borderId="29" xfId="53" applyNumberFormat="1" applyFont="1" applyFill="1" applyBorder="1" applyAlignment="1" applyProtection="1">
      <alignment/>
      <protection/>
    </xf>
    <xf numFmtId="0" fontId="48" fillId="0" borderId="0" xfId="70" applyFont="1" applyAlignment="1">
      <alignment horizontal="left" vertical="center"/>
      <protection/>
    </xf>
    <xf numFmtId="0" fontId="0" fillId="0" borderId="0" xfId="70">
      <alignment/>
      <protection/>
    </xf>
    <xf numFmtId="184" fontId="4" fillId="0" borderId="0" xfId="47" applyNumberFormat="1" applyFont="1" applyFill="1" applyBorder="1" applyAlignment="1">
      <alignment/>
    </xf>
    <xf numFmtId="184" fontId="4" fillId="0" borderId="13" xfId="47" applyNumberFormat="1" applyFont="1" applyFill="1" applyBorder="1" applyAlignment="1">
      <alignment/>
    </xf>
    <xf numFmtId="184" fontId="9" fillId="0" borderId="20" xfId="47" applyNumberFormat="1" applyFont="1" applyFill="1" applyBorder="1" applyAlignment="1">
      <alignment/>
    </xf>
    <xf numFmtId="174" fontId="11" fillId="0" borderId="13" xfId="53" applyNumberFormat="1" applyFont="1" applyFill="1" applyBorder="1" applyAlignment="1" applyProtection="1">
      <alignment/>
      <protection/>
    </xf>
    <xf numFmtId="184" fontId="4" fillId="0" borderId="14" xfId="47" applyNumberFormat="1" applyFont="1" applyFill="1" applyBorder="1" applyAlignment="1">
      <alignment/>
    </xf>
    <xf numFmtId="184" fontId="4" fillId="0" borderId="28" xfId="47" applyNumberFormat="1" applyFont="1" applyFill="1" applyBorder="1" applyAlignment="1">
      <alignment/>
    </xf>
    <xf numFmtId="184" fontId="4" fillId="0" borderId="16" xfId="47" applyNumberFormat="1" applyFont="1" applyFill="1" applyBorder="1" applyAlignment="1">
      <alignment/>
    </xf>
    <xf numFmtId="184" fontId="9" fillId="0" borderId="16" xfId="47" applyNumberFormat="1" applyFont="1" applyFill="1" applyBorder="1" applyAlignment="1">
      <alignment/>
    </xf>
    <xf numFmtId="184" fontId="9" fillId="0" borderId="13" xfId="47" applyNumberFormat="1" applyFont="1" applyFill="1" applyBorder="1" applyAlignment="1">
      <alignment/>
    </xf>
    <xf numFmtId="184" fontId="9" fillId="0" borderId="17" xfId="47" applyNumberFormat="1" applyFont="1" applyFill="1" applyBorder="1" applyAlignment="1">
      <alignment/>
    </xf>
    <xf numFmtId="175" fontId="4" fillId="0" borderId="12" xfId="75" applyNumberFormat="1" applyFont="1" applyFill="1" applyBorder="1">
      <alignment/>
      <protection/>
    </xf>
    <xf numFmtId="174" fontId="9" fillId="0" borderId="10" xfId="58" applyNumberFormat="1" applyFont="1" applyFill="1" applyBorder="1" applyAlignment="1" applyProtection="1">
      <alignment/>
      <protection/>
    </xf>
    <xf numFmtId="175" fontId="4" fillId="0" borderId="15" xfId="75" applyNumberFormat="1" applyFont="1" applyFill="1" applyBorder="1">
      <alignment/>
      <protection/>
    </xf>
    <xf numFmtId="175" fontId="9" fillId="0" borderId="19" xfId="58" applyNumberFormat="1" applyFont="1" applyFill="1" applyBorder="1" applyAlignment="1" applyProtection="1">
      <alignment/>
      <protection/>
    </xf>
    <xf numFmtId="175" fontId="4" fillId="0" borderId="15" xfId="58" applyNumberFormat="1" applyFont="1" applyFill="1" applyBorder="1" applyAlignment="1" applyProtection="1">
      <alignment/>
      <protection/>
    </xf>
    <xf numFmtId="175" fontId="4" fillId="0" borderId="12" xfId="58" applyNumberFormat="1" applyFont="1" applyFill="1" applyBorder="1" applyAlignment="1" applyProtection="1">
      <alignment/>
      <protection/>
    </xf>
    <xf numFmtId="184" fontId="4" fillId="0" borderId="15" xfId="47" applyNumberFormat="1" applyFont="1" applyFill="1" applyBorder="1" applyAlignment="1">
      <alignment/>
    </xf>
    <xf numFmtId="184" fontId="4" fillId="0" borderId="12" xfId="47" applyNumberFormat="1" applyFont="1" applyFill="1" applyBorder="1" applyAlignment="1">
      <alignment/>
    </xf>
    <xf numFmtId="184" fontId="9" fillId="0" borderId="19" xfId="47" applyNumberFormat="1" applyFont="1" applyFill="1" applyBorder="1" applyAlignment="1">
      <alignment/>
    </xf>
    <xf numFmtId="174" fontId="4" fillId="0" borderId="0" xfId="75" applyNumberFormat="1" applyFont="1" applyFill="1">
      <alignment/>
      <protection/>
    </xf>
    <xf numFmtId="0" fontId="4" fillId="0" borderId="0" xfId="64" applyFont="1" applyFill="1" applyBorder="1" applyAlignment="1">
      <alignment horizontal="left" vertical="center" indent="3"/>
      <protection/>
    </xf>
    <xf numFmtId="164" fontId="5" fillId="0" borderId="12" xfId="49" applyNumberFormat="1" applyFont="1" applyFill="1" applyBorder="1" applyAlignment="1" applyProtection="1">
      <alignment horizontal="center"/>
      <protection/>
    </xf>
    <xf numFmtId="164" fontId="5" fillId="0" borderId="19" xfId="49" applyNumberFormat="1" applyFont="1" applyFill="1" applyBorder="1" applyAlignment="1" applyProtection="1">
      <alignment horizontal="center"/>
      <protection/>
    </xf>
    <xf numFmtId="171" fontId="6" fillId="0" borderId="12" xfId="49" applyNumberFormat="1" applyFont="1" applyFill="1" applyBorder="1" applyAlignment="1" applyProtection="1">
      <alignment/>
      <protection/>
    </xf>
    <xf numFmtId="0" fontId="0" fillId="0" borderId="16" xfId="64" applyFill="1" applyBorder="1" applyAlignment="1">
      <alignment horizontal="center" vertical="center"/>
      <protection/>
    </xf>
    <xf numFmtId="171" fontId="5" fillId="0" borderId="0" xfId="49" applyNumberFormat="1" applyFont="1" applyFill="1" applyBorder="1" applyAlignment="1" applyProtection="1">
      <alignment/>
      <protection/>
    </xf>
    <xf numFmtId="0" fontId="22" fillId="0" borderId="0" xfId="64" applyFont="1" applyFill="1" applyBorder="1" applyAlignment="1">
      <alignment horizontal="left" vertical="center"/>
      <protection/>
    </xf>
    <xf numFmtId="0" fontId="50" fillId="0" borderId="0" xfId="64" applyFont="1" applyFill="1" applyBorder="1" applyAlignment="1">
      <alignment horizontal="left" vertical="center"/>
      <protection/>
    </xf>
    <xf numFmtId="0" fontId="0" fillId="0" borderId="0" xfId="64" applyFill="1" applyBorder="1" applyAlignment="1">
      <alignment horizontal="center" vertical="center"/>
      <protection/>
    </xf>
    <xf numFmtId="0" fontId="0" fillId="0" borderId="0" xfId="64" applyFill="1" applyBorder="1" applyAlignment="1">
      <alignment horizontal="left" vertical="center"/>
      <protection/>
    </xf>
    <xf numFmtId="1" fontId="49" fillId="0" borderId="0" xfId="64" applyNumberFormat="1" applyFont="1" applyFill="1" applyBorder="1" applyAlignment="1">
      <alignment horizontal="center" vertical="center" wrapText="1"/>
      <protection/>
    </xf>
    <xf numFmtId="1" fontId="49" fillId="0" borderId="0" xfId="49" applyNumberFormat="1" applyFont="1" applyFill="1" applyBorder="1" applyAlignment="1" applyProtection="1" quotePrefix="1">
      <alignment horizontal="center" vertical="center" wrapText="1"/>
      <protection/>
    </xf>
    <xf numFmtId="189" fontId="0" fillId="0" borderId="0" xfId="47" applyNumberFormat="1" applyFill="1" applyBorder="1" applyAlignment="1">
      <alignment/>
    </xf>
    <xf numFmtId="164" fontId="5" fillId="0" borderId="0" xfId="49" applyNumberFormat="1" applyFont="1" applyFill="1" applyBorder="1" applyAlignment="1" applyProtection="1">
      <alignment horizontal="center"/>
      <protection/>
    </xf>
    <xf numFmtId="171" fontId="4" fillId="0" borderId="0" xfId="49" applyNumberFormat="1" applyFont="1" applyFill="1" applyBorder="1" applyAlignment="1" applyProtection="1">
      <alignment horizontal="center" vertical="center"/>
      <protection/>
    </xf>
    <xf numFmtId="171" fontId="5" fillId="0" borderId="0" xfId="49" applyNumberFormat="1" applyFont="1" applyFill="1" applyBorder="1" applyAlignment="1" applyProtection="1">
      <alignment horizontal="center" vertical="center"/>
      <protection/>
    </xf>
    <xf numFmtId="171" fontId="4" fillId="0" borderId="0" xfId="49" applyNumberFormat="1" applyFont="1" applyFill="1" applyBorder="1" applyAlignment="1" applyProtection="1">
      <alignment/>
      <protection/>
    </xf>
    <xf numFmtId="164" fontId="4" fillId="0" borderId="0" xfId="49" applyNumberFormat="1" applyFont="1" applyFill="1" applyBorder="1" applyAlignment="1" applyProtection="1">
      <alignment horizontal="center" vertical="center"/>
      <protection/>
    </xf>
    <xf numFmtId="164" fontId="5" fillId="0" borderId="0" xfId="49" applyNumberFormat="1" applyFont="1" applyFill="1" applyBorder="1" applyAlignment="1" applyProtection="1">
      <alignment horizontal="center" vertical="center"/>
      <protection/>
    </xf>
    <xf numFmtId="164" fontId="4" fillId="0" borderId="0" xfId="49" applyNumberFormat="1" applyFont="1" applyFill="1" applyBorder="1" applyAlignment="1" applyProtection="1">
      <alignment horizontal="center"/>
      <protection/>
    </xf>
    <xf numFmtId="0" fontId="48" fillId="0" borderId="0" xfId="64" applyFont="1" applyFill="1" applyBorder="1" applyAlignment="1">
      <alignment horizontal="left" vertical="center"/>
      <protection/>
    </xf>
    <xf numFmtId="0" fontId="24" fillId="0" borderId="0" xfId="64" applyFont="1" applyFill="1" applyBorder="1" applyAlignment="1">
      <alignment horizontal="left" vertical="center"/>
      <protection/>
    </xf>
    <xf numFmtId="171" fontId="0" fillId="0" borderId="0" xfId="64" applyNumberFormat="1" applyFill="1" applyBorder="1" applyAlignment="1">
      <alignment horizontal="center" vertical="center"/>
      <protection/>
    </xf>
    <xf numFmtId="0" fontId="9" fillId="0" borderId="0" xfId="64" applyFont="1" applyFill="1" applyBorder="1" applyAlignment="1">
      <alignment horizontal="left" vertical="center" wrapText="1"/>
      <protection/>
    </xf>
    <xf numFmtId="169" fontId="6" fillId="0" borderId="0" xfId="49" applyNumberFormat="1" applyFont="1" applyFill="1" applyBorder="1" applyAlignment="1" applyProtection="1">
      <alignment/>
      <protection/>
    </xf>
    <xf numFmtId="171" fontId="0" fillId="0" borderId="0" xfId="64" applyNumberFormat="1" applyFont="1" applyFill="1" applyBorder="1" applyAlignment="1">
      <alignment horizontal="center" vertical="center"/>
      <protection/>
    </xf>
    <xf numFmtId="175" fontId="11" fillId="0" borderId="23" xfId="50" applyNumberFormat="1" applyFont="1" applyFill="1" applyBorder="1" applyAlignment="1" applyProtection="1" quotePrefix="1">
      <alignment horizontal="right"/>
      <protection/>
    </xf>
    <xf numFmtId="174" fontId="4" fillId="0" borderId="13" xfId="50" applyNumberFormat="1" applyFont="1" applyFill="1" applyBorder="1" applyAlignment="1" applyProtection="1" quotePrefix="1">
      <alignment horizontal="right" indent="1"/>
      <protection/>
    </xf>
    <xf numFmtId="0" fontId="4" fillId="0" borderId="14" xfId="0" applyFont="1" applyFill="1" applyBorder="1" applyAlignment="1">
      <alignment horizontal="left" vertical="center" wrapText="1"/>
    </xf>
    <xf numFmtId="0" fontId="0" fillId="0" borderId="17" xfId="0" applyBorder="1" applyAlignment="1">
      <alignment horizontal="left"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0" xfId="0" applyBorder="1" applyAlignment="1">
      <alignment vertical="center" wrapText="1"/>
    </xf>
    <xf numFmtId="0" fontId="0" fillId="0" borderId="17" xfId="0" applyFont="1" applyBorder="1" applyAlignment="1">
      <alignment horizontal="left" vertical="center" wrapText="1"/>
    </xf>
    <xf numFmtId="164" fontId="4" fillId="0" borderId="14" xfId="0" applyNumberFormat="1" applyFont="1" applyFill="1"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0" fillId="0" borderId="29" xfId="0" applyBorder="1" applyAlignment="1">
      <alignment vertical="center" wrapText="1"/>
    </xf>
    <xf numFmtId="0" fontId="9" fillId="0" borderId="14" xfId="0" applyFont="1" applyFill="1" applyBorder="1" applyAlignment="1">
      <alignment wrapText="1"/>
    </xf>
    <xf numFmtId="0" fontId="0" fillId="0" borderId="29" xfId="0" applyBorder="1" applyAlignment="1">
      <alignment wrapText="1"/>
    </xf>
    <xf numFmtId="0" fontId="9" fillId="0" borderId="16" xfId="0" applyFont="1" applyFill="1" applyBorder="1" applyAlignment="1">
      <alignment wrapText="1"/>
    </xf>
    <xf numFmtId="0" fontId="0" fillId="0" borderId="24" xfId="0" applyBorder="1" applyAlignment="1">
      <alignment wrapText="1"/>
    </xf>
    <xf numFmtId="0" fontId="9" fillId="0" borderId="17" xfId="0" applyFont="1" applyFill="1" applyBorder="1" applyAlignment="1">
      <alignment wrapText="1"/>
    </xf>
    <xf numFmtId="0" fontId="0" fillId="0" borderId="26" xfId="0" applyBorder="1" applyAlignment="1">
      <alignment wrapText="1"/>
    </xf>
    <xf numFmtId="0" fontId="4" fillId="0" borderId="51" xfId="63" applyFont="1" applyFill="1" applyBorder="1" applyAlignment="1">
      <alignment horizontal="center" vertical="center" wrapText="1"/>
      <protection/>
    </xf>
    <xf numFmtId="0" fontId="4" fillId="0" borderId="52" xfId="63" applyFont="1" applyFill="1" applyBorder="1" applyAlignment="1">
      <alignment horizontal="center" vertical="center" wrapText="1"/>
      <protection/>
    </xf>
    <xf numFmtId="0" fontId="4" fillId="0" borderId="28" xfId="63" applyFont="1" applyFill="1" applyBorder="1" applyAlignment="1">
      <alignment horizontal="center" vertical="center" wrapText="1"/>
      <protection/>
    </xf>
    <xf numFmtId="0" fontId="4" fillId="0" borderId="20" xfId="63" applyFont="1" applyFill="1" applyBorder="1" applyAlignment="1">
      <alignment horizontal="center" vertical="center" wrapText="1"/>
      <protection/>
    </xf>
    <xf numFmtId="0" fontId="4" fillId="0" borderId="33" xfId="63" applyFont="1" applyFill="1" applyBorder="1" applyAlignment="1">
      <alignment horizontal="center" vertical="center" wrapText="1"/>
      <protection/>
    </xf>
    <xf numFmtId="0" fontId="4" fillId="0" borderId="34" xfId="72" applyFont="1" applyFill="1" applyBorder="1" applyAlignment="1">
      <alignment horizontal="center" vertical="center" wrapText="1"/>
      <protection/>
    </xf>
    <xf numFmtId="0" fontId="4" fillId="0" borderId="35" xfId="72" applyFont="1" applyFill="1" applyBorder="1" applyAlignment="1">
      <alignment horizontal="center" vertical="center" wrapText="1"/>
      <protection/>
    </xf>
    <xf numFmtId="0" fontId="4" fillId="0" borderId="53" xfId="63" applyFont="1" applyFill="1" applyBorder="1" applyAlignment="1">
      <alignment horizontal="center" vertical="center" wrapText="1"/>
      <protection/>
    </xf>
    <xf numFmtId="0" fontId="4" fillId="0" borderId="54" xfId="63" applyFont="1" applyFill="1" applyBorder="1" applyAlignment="1">
      <alignment horizontal="center" vertical="center" wrapText="1"/>
      <protection/>
    </xf>
    <xf numFmtId="0" fontId="4" fillId="0" borderId="55" xfId="63" applyFont="1" applyFill="1" applyBorder="1" applyAlignment="1">
      <alignment horizontal="center" vertical="center" wrapText="1"/>
      <protection/>
    </xf>
    <xf numFmtId="0" fontId="4" fillId="0" borderId="28" xfId="0" applyFont="1" applyFill="1" applyBorder="1" applyAlignment="1">
      <alignment horizontal="left" vertical="center" wrapText="1"/>
    </xf>
    <xf numFmtId="0" fontId="0" fillId="0" borderId="17" xfId="0" applyFont="1" applyBorder="1" applyAlignment="1">
      <alignment vertical="center" wrapText="1"/>
    </xf>
    <xf numFmtId="0" fontId="4" fillId="0" borderId="20" xfId="0" applyFont="1" applyFill="1" applyBorder="1" applyAlignment="1">
      <alignment horizontal="left" vertical="center" wrapText="1"/>
    </xf>
    <xf numFmtId="0" fontId="4" fillId="0" borderId="28" xfId="64" applyFont="1" applyFill="1" applyBorder="1" applyAlignment="1">
      <alignment horizontal="left" vertical="center" wrapText="1"/>
      <protection/>
    </xf>
    <xf numFmtId="0" fontId="0" fillId="0" borderId="20" xfId="0" applyFont="1" applyBorder="1" applyAlignment="1">
      <alignment vertical="center" wrapText="1"/>
    </xf>
    <xf numFmtId="0" fontId="4" fillId="0" borderId="33" xfId="64" applyFont="1" applyFill="1" applyBorder="1" applyAlignment="1">
      <alignment horizontal="center" vertical="center" wrapText="1"/>
      <protection/>
    </xf>
    <xf numFmtId="0" fontId="0" fillId="0" borderId="34" xfId="0" applyBorder="1" applyAlignment="1">
      <alignment vertical="center" wrapText="1"/>
    </xf>
    <xf numFmtId="0" fontId="0" fillId="0" borderId="35" xfId="0" applyBorder="1" applyAlignment="1">
      <alignment vertical="center" wrapText="1"/>
    </xf>
    <xf numFmtId="0" fontId="4" fillId="15" borderId="33" xfId="64" applyFont="1" applyFill="1" applyBorder="1" applyAlignment="1">
      <alignment horizontal="center" vertical="center" wrapText="1"/>
      <protection/>
    </xf>
    <xf numFmtId="0" fontId="4" fillId="0" borderId="28" xfId="65" applyFont="1" applyFill="1" applyBorder="1" applyAlignment="1">
      <alignment horizontal="center" vertical="center"/>
      <protection/>
    </xf>
    <xf numFmtId="0" fontId="4" fillId="0" borderId="20" xfId="65" applyFont="1" applyFill="1" applyBorder="1" applyAlignment="1">
      <alignment/>
      <protection/>
    </xf>
    <xf numFmtId="0" fontId="4" fillId="0" borderId="28" xfId="66" applyFont="1" applyFill="1" applyBorder="1" applyAlignment="1">
      <alignment wrapText="1"/>
      <protection/>
    </xf>
    <xf numFmtId="0" fontId="4" fillId="0" borderId="20" xfId="66" applyFont="1" applyFill="1" applyBorder="1" applyAlignment="1">
      <alignment wrapText="1"/>
      <protection/>
    </xf>
    <xf numFmtId="0" fontId="4" fillId="0" borderId="0" xfId="65" applyFont="1" applyFill="1" applyBorder="1" applyAlignment="1">
      <alignment horizontal="center" vertical="center" wrapText="1"/>
      <protection/>
    </xf>
    <xf numFmtId="0" fontId="4" fillId="0" borderId="0" xfId="0" applyFont="1" applyBorder="1" applyAlignment="1">
      <alignment horizontal="center" vertical="center" wrapText="1"/>
    </xf>
    <xf numFmtId="0" fontId="4" fillId="0" borderId="0" xfId="66" applyFont="1" applyFill="1" applyBorder="1" applyAlignment="1">
      <alignment horizontal="center" wrapText="1" shrinkToFit="1"/>
      <protection/>
    </xf>
    <xf numFmtId="0" fontId="4" fillId="0" borderId="0" xfId="0" applyFont="1" applyBorder="1" applyAlignment="1">
      <alignment horizontal="center" wrapText="1" shrinkToFit="1"/>
    </xf>
    <xf numFmtId="169" fontId="4" fillId="0" borderId="0" xfId="52" applyNumberFormat="1" applyFont="1" applyFill="1" applyBorder="1" applyAlignment="1" applyProtection="1">
      <alignment horizontal="center" vertical="top" wrapText="1"/>
      <protection/>
    </xf>
    <xf numFmtId="0" fontId="0" fillId="0" borderId="0" xfId="0" applyFont="1" applyBorder="1" applyAlignment="1">
      <alignment horizontal="center" vertical="top" wrapText="1"/>
    </xf>
    <xf numFmtId="0" fontId="46" fillId="0" borderId="0" xfId="67" applyFont="1" applyFill="1" applyAlignment="1">
      <alignment wrapText="1"/>
      <protection/>
    </xf>
    <xf numFmtId="0" fontId="47" fillId="0" borderId="0" xfId="0" applyFont="1" applyFill="1" applyAlignment="1">
      <alignment/>
    </xf>
    <xf numFmtId="0" fontId="4" fillId="0" borderId="33" xfId="66" applyFont="1" applyFill="1" applyBorder="1" applyAlignment="1">
      <alignment horizontal="center" wrapText="1" shrinkToFit="1"/>
      <protection/>
    </xf>
    <xf numFmtId="0" fontId="4" fillId="0" borderId="35" xfId="0" applyFont="1" applyBorder="1" applyAlignment="1">
      <alignment horizontal="center" wrapText="1" shrinkToFit="1"/>
    </xf>
    <xf numFmtId="0" fontId="4" fillId="0" borderId="28" xfId="65" applyFont="1" applyFill="1" applyBorder="1" applyAlignment="1">
      <alignment horizontal="center" vertical="center" wrapText="1"/>
      <protection/>
    </xf>
    <xf numFmtId="0" fontId="4" fillId="0" borderId="20" xfId="0" applyFont="1" applyBorder="1" applyAlignment="1">
      <alignment horizontal="center" vertical="center" wrapText="1"/>
    </xf>
    <xf numFmtId="169" fontId="4" fillId="0" borderId="28" xfId="52" applyNumberFormat="1" applyFont="1" applyFill="1" applyBorder="1" applyAlignment="1" applyProtection="1">
      <alignment horizontal="center" vertical="top" wrapText="1"/>
      <protection/>
    </xf>
    <xf numFmtId="0" fontId="0" fillId="0" borderId="20" xfId="0" applyFont="1" applyBorder="1" applyAlignment="1">
      <alignment horizontal="center" vertical="top" wrapText="1"/>
    </xf>
    <xf numFmtId="0" fontId="9" fillId="0" borderId="28" xfId="68" applyFont="1" applyFill="1" applyBorder="1" applyAlignment="1">
      <alignment horizontal="center" vertical="center" wrapText="1"/>
      <protection/>
    </xf>
    <xf numFmtId="0" fontId="0" fillId="0" borderId="20" xfId="0" applyBorder="1" applyAlignment="1">
      <alignment horizontal="center" vertical="center" wrapText="1"/>
    </xf>
    <xf numFmtId="0" fontId="9" fillId="0" borderId="28" xfId="68" applyFont="1" applyFill="1" applyBorder="1" applyAlignment="1">
      <alignment horizontal="center" vertical="center"/>
      <protection/>
    </xf>
    <xf numFmtId="0" fontId="4" fillId="0" borderId="20" xfId="68" applyFont="1" applyFill="1" applyBorder="1" applyAlignment="1">
      <alignment horizontal="center" vertical="center"/>
      <protection/>
    </xf>
    <xf numFmtId="0" fontId="9" fillId="0" borderId="56" xfId="68" applyFont="1" applyFill="1" applyBorder="1" applyAlignment="1">
      <alignment horizontal="center" vertical="center"/>
      <protection/>
    </xf>
    <xf numFmtId="0" fontId="4" fillId="0" borderId="57" xfId="68" applyFont="1" applyFill="1" applyBorder="1" applyAlignment="1">
      <alignment horizontal="center" vertical="center"/>
      <protection/>
    </xf>
    <xf numFmtId="0" fontId="4" fillId="0" borderId="28" xfId="70" applyFont="1" applyFill="1" applyBorder="1" applyAlignment="1">
      <alignment horizontal="center" vertical="center"/>
      <protection/>
    </xf>
    <xf numFmtId="0" fontId="4" fillId="0" borderId="20" xfId="70" applyFont="1" applyFill="1" applyBorder="1" applyAlignment="1">
      <alignment horizontal="center" vertical="center"/>
      <protection/>
    </xf>
    <xf numFmtId="0" fontId="4" fillId="0" borderId="33" xfId="70" applyFont="1" applyFill="1" applyBorder="1" applyAlignment="1">
      <alignment horizontal="center" vertical="center" wrapText="1"/>
      <protection/>
    </xf>
    <xf numFmtId="0" fontId="4" fillId="0" borderId="28" xfId="68" applyFont="1" applyFill="1" applyBorder="1" applyAlignment="1">
      <alignment horizontal="center" vertical="center" wrapText="1"/>
      <protection/>
    </xf>
    <xf numFmtId="0" fontId="4" fillId="0" borderId="20" xfId="68" applyFont="1" applyFill="1" applyBorder="1" applyAlignment="1">
      <alignment horizontal="center" vertical="center" wrapText="1"/>
      <protection/>
    </xf>
    <xf numFmtId="0" fontId="4" fillId="0" borderId="28" xfId="68" applyFont="1" applyFill="1" applyBorder="1" applyAlignment="1">
      <alignment horizontal="left" vertical="center" wrapText="1"/>
      <protection/>
    </xf>
    <xf numFmtId="0" fontId="4" fillId="0" borderId="20" xfId="68" applyFont="1" applyFill="1" applyBorder="1" applyAlignment="1">
      <alignment horizontal="left" vertical="center"/>
      <protection/>
    </xf>
    <xf numFmtId="0" fontId="9" fillId="15" borderId="33" xfId="64" applyFont="1" applyFill="1" applyBorder="1" applyAlignment="1">
      <alignment horizontal="center" vertical="center" wrapText="1"/>
      <protection/>
    </xf>
    <xf numFmtId="0" fontId="1" fillId="0" borderId="34" xfId="0" applyFont="1" applyBorder="1" applyAlignment="1">
      <alignment vertical="center" wrapText="1"/>
    </xf>
    <xf numFmtId="0" fontId="1" fillId="0" borderId="35" xfId="0" applyFont="1" applyBorder="1" applyAlignment="1">
      <alignment vertical="center" wrapText="1"/>
    </xf>
    <xf numFmtId="0" fontId="9" fillId="0" borderId="28" xfId="75" applyFont="1" applyFill="1" applyBorder="1" applyAlignment="1">
      <alignment horizontal="left" vertical="center"/>
      <protection/>
    </xf>
    <xf numFmtId="0" fontId="9" fillId="0" borderId="20" xfId="75" applyFont="1" applyFill="1" applyBorder="1" applyAlignment="1">
      <alignment horizontal="left" vertical="center"/>
      <protection/>
    </xf>
    <xf numFmtId="0" fontId="9" fillId="0" borderId="14" xfId="75" applyFont="1" applyFill="1" applyBorder="1" applyAlignment="1">
      <alignment horizontal="center" vertical="center"/>
      <protection/>
    </xf>
    <xf numFmtId="0" fontId="4" fillId="0" borderId="20" xfId="75" applyFont="1" applyFill="1" applyBorder="1" applyAlignment="1">
      <alignment horizontal="center" vertical="center"/>
      <protection/>
    </xf>
    <xf numFmtId="0" fontId="9" fillId="0" borderId="33" xfId="64" applyFont="1" applyFill="1" applyBorder="1" applyAlignment="1">
      <alignment horizontal="center" vertical="center" wrapText="1"/>
      <protection/>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8" xfId="74" applyFont="1" applyFill="1" applyBorder="1" applyAlignment="1">
      <alignment wrapText="1"/>
      <protection/>
    </xf>
    <xf numFmtId="0" fontId="0" fillId="0" borderId="20" xfId="0" applyBorder="1" applyAlignment="1">
      <alignment wrapText="1"/>
    </xf>
    <xf numFmtId="0" fontId="4" fillId="0" borderId="14" xfId="64" applyFont="1" applyFill="1" applyBorder="1" applyAlignment="1">
      <alignment horizontal="left" vertical="center" wrapText="1"/>
      <protection/>
    </xf>
    <xf numFmtId="0" fontId="0" fillId="0" borderId="20" xfId="0" applyBorder="1" applyAlignment="1">
      <alignment vertical="center" wrapText="1"/>
    </xf>
    <xf numFmtId="0" fontId="49" fillId="0" borderId="0" xfId="64" applyFont="1" applyFill="1" applyBorder="1" applyAlignment="1">
      <alignment horizontal="center" vertical="center"/>
      <protection/>
    </xf>
    <xf numFmtId="0" fontId="4" fillId="0" borderId="0" xfId="64" applyFont="1" applyFill="1" applyBorder="1" applyAlignment="1">
      <alignment vertical="center"/>
      <protection/>
    </xf>
    <xf numFmtId="0" fontId="16" fillId="0" borderId="0" xfId="0" applyFont="1" applyFill="1" applyBorder="1" applyAlignment="1">
      <alignment vertical="center"/>
    </xf>
    <xf numFmtId="0" fontId="4" fillId="15" borderId="33" xfId="64" applyFont="1" applyFill="1" applyBorder="1" applyAlignment="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0" fillId="0" borderId="28" xfId="74" applyFont="1" applyFill="1" applyBorder="1" applyAlignment="1">
      <alignment wrapText="1"/>
      <protection/>
    </xf>
    <xf numFmtId="164" fontId="9" fillId="0" borderId="50" xfId="47" applyNumberFormat="1" applyFont="1" applyFill="1" applyBorder="1" applyAlignment="1" applyProtection="1">
      <alignment horizontal="center" vertical="center"/>
      <protection/>
    </xf>
    <xf numFmtId="164" fontId="9" fillId="0" borderId="44" xfId="0" applyNumberFormat="1" applyFont="1" applyFill="1" applyBorder="1" applyAlignment="1">
      <alignment horizontal="center" vertical="center"/>
    </xf>
    <xf numFmtId="164" fontId="9" fillId="0" borderId="29" xfId="0" applyNumberFormat="1" applyFont="1" applyFill="1" applyBorder="1" applyAlignment="1">
      <alignment horizontal="center" vertical="center"/>
    </xf>
    <xf numFmtId="164" fontId="9" fillId="0" borderId="16" xfId="47" applyNumberFormat="1" applyFont="1" applyFill="1" applyBorder="1" applyAlignment="1" applyProtection="1">
      <alignment horizontal="center" vertical="center"/>
      <protection/>
    </xf>
    <xf numFmtId="164" fontId="9" fillId="0" borderId="10" xfId="0" applyNumberFormat="1" applyFont="1" applyFill="1" applyBorder="1" applyAlignment="1">
      <alignment horizontal="center" vertical="center"/>
    </xf>
    <xf numFmtId="164" fontId="9" fillId="0" borderId="0" xfId="0" applyNumberFormat="1" applyFont="1" applyFill="1" applyBorder="1" applyAlignment="1">
      <alignment horizontal="center" vertical="center"/>
    </xf>
    <xf numFmtId="0" fontId="4" fillId="0" borderId="25" xfId="0" applyFont="1" applyBorder="1" applyAlignment="1">
      <alignment horizontal="center" vertical="center" wrapText="1"/>
    </xf>
    <xf numFmtId="1" fontId="4" fillId="0" borderId="58" xfId="47" applyNumberFormat="1" applyFont="1" applyFill="1" applyBorder="1" applyAlignment="1" applyProtection="1" quotePrefix="1">
      <alignment horizontal="center" vertical="center" wrapText="1"/>
      <protection/>
    </xf>
    <xf numFmtId="0" fontId="4" fillId="0" borderId="25" xfId="0" applyFont="1" applyFill="1" applyBorder="1" applyAlignment="1">
      <alignment/>
    </xf>
    <xf numFmtId="0" fontId="4" fillId="0" borderId="3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8" xfId="0" applyFont="1" applyFill="1" applyBorder="1" applyAlignment="1">
      <alignment/>
    </xf>
    <xf numFmtId="184" fontId="5" fillId="0" borderId="14" xfId="0" applyNumberFormat="1" applyFont="1" applyFill="1" applyBorder="1" applyAlignment="1">
      <alignment horizontal="center"/>
    </xf>
    <xf numFmtId="189" fontId="5" fillId="0" borderId="29" xfId="0" applyNumberFormat="1" applyFont="1" applyFill="1" applyBorder="1" applyAlignment="1">
      <alignment horizontal="center"/>
    </xf>
    <xf numFmtId="189" fontId="4" fillId="0" borderId="29" xfId="0" applyNumberFormat="1" applyFont="1" applyFill="1" applyBorder="1" applyAlignment="1">
      <alignment horizontal="center"/>
    </xf>
    <xf numFmtId="0" fontId="4" fillId="0" borderId="13" xfId="0" applyFont="1" applyFill="1" applyBorder="1" applyAlignment="1">
      <alignment/>
    </xf>
    <xf numFmtId="184" fontId="5" fillId="0" borderId="16" xfId="0" applyNumberFormat="1" applyFont="1" applyFill="1" applyBorder="1" applyAlignment="1">
      <alignment horizontal="center"/>
    </xf>
    <xf numFmtId="189" fontId="5" fillId="0" borderId="24" xfId="0" applyNumberFormat="1" applyFont="1" applyFill="1" applyBorder="1" applyAlignment="1">
      <alignment horizontal="center"/>
    </xf>
    <xf numFmtId="189" fontId="4" fillId="0" borderId="24" xfId="0" applyNumberFormat="1" applyFont="1" applyFill="1" applyBorder="1" applyAlignment="1">
      <alignment horizontal="center"/>
    </xf>
    <xf numFmtId="0" fontId="4" fillId="0" borderId="20" xfId="0" applyFont="1" applyFill="1" applyBorder="1" applyAlignment="1">
      <alignment/>
    </xf>
    <xf numFmtId="184" fontId="5" fillId="0" borderId="17" xfId="0" applyNumberFormat="1" applyFont="1" applyFill="1" applyBorder="1" applyAlignment="1">
      <alignment horizontal="center"/>
    </xf>
    <xf numFmtId="189" fontId="5" fillId="0" borderId="26" xfId="0" applyNumberFormat="1" applyFont="1" applyFill="1" applyBorder="1" applyAlignment="1">
      <alignment horizontal="center"/>
    </xf>
    <xf numFmtId="189" fontId="4" fillId="0" borderId="26" xfId="0" applyNumberFormat="1" applyFont="1" applyFill="1" applyBorder="1" applyAlignment="1">
      <alignment horizontal="center"/>
    </xf>
    <xf numFmtId="0" fontId="9" fillId="7" borderId="25" xfId="0" applyFont="1" applyFill="1" applyBorder="1" applyAlignment="1">
      <alignment/>
    </xf>
    <xf numFmtId="184" fontId="6" fillId="7" borderId="33" xfId="0" applyNumberFormat="1" applyFont="1" applyFill="1" applyBorder="1" applyAlignment="1">
      <alignment horizontal="center"/>
    </xf>
    <xf numFmtId="189" fontId="6" fillId="7" borderId="35" xfId="0" applyNumberFormat="1" applyFont="1" applyFill="1" applyBorder="1" applyAlignment="1">
      <alignment horizontal="center"/>
    </xf>
    <xf numFmtId="189" fontId="9" fillId="7" borderId="35" xfId="0" applyNumberFormat="1" applyFont="1" applyFill="1" applyBorder="1" applyAlignment="1">
      <alignment horizontal="center"/>
    </xf>
    <xf numFmtId="0" fontId="4" fillId="0" borderId="0" xfId="0" applyFont="1" applyAlignment="1">
      <alignment/>
    </xf>
    <xf numFmtId="0" fontId="4" fillId="0" borderId="0" xfId="0" applyFont="1" applyAlignment="1">
      <alignment horizontal="right"/>
    </xf>
    <xf numFmtId="0" fontId="4" fillId="15" borderId="25" xfId="0" applyFont="1" applyFill="1" applyBorder="1" applyAlignment="1">
      <alignment vertical="center"/>
    </xf>
    <xf numFmtId="0" fontId="4" fillId="0" borderId="33" xfId="0" applyFont="1" applyBorder="1" applyAlignment="1">
      <alignment horizontal="center" vertical="center"/>
    </xf>
    <xf numFmtId="0" fontId="4" fillId="0" borderId="35"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34" xfId="0" applyFont="1" applyFill="1" applyBorder="1" applyAlignment="1">
      <alignment horizontal="center" vertical="center" wrapText="1"/>
    </xf>
    <xf numFmtId="0" fontId="4" fillId="0" borderId="13" xfId="0" applyFont="1" applyFill="1" applyBorder="1" applyAlignment="1">
      <alignment/>
    </xf>
    <xf numFmtId="184" fontId="4" fillId="0" borderId="16" xfId="0" applyNumberFormat="1" applyFont="1" applyFill="1" applyBorder="1" applyAlignment="1">
      <alignment/>
    </xf>
    <xf numFmtId="164" fontId="4" fillId="0" borderId="24" xfId="0" applyNumberFormat="1" applyFont="1" applyFill="1" applyBorder="1" applyAlignment="1">
      <alignment horizontal="center"/>
    </xf>
    <xf numFmtId="184" fontId="4" fillId="0" borderId="13" xfId="0" applyNumberFormat="1" applyFont="1" applyFill="1" applyBorder="1" applyAlignment="1">
      <alignment/>
    </xf>
    <xf numFmtId="184" fontId="9" fillId="7" borderId="33" xfId="0" applyNumberFormat="1" applyFont="1" applyFill="1" applyBorder="1" applyAlignment="1">
      <alignment/>
    </xf>
    <xf numFmtId="164" fontId="9" fillId="7" borderId="35" xfId="0" applyNumberFormat="1" applyFont="1" applyFill="1" applyBorder="1" applyAlignment="1">
      <alignment horizontal="center"/>
    </xf>
    <xf numFmtId="184" fontId="9" fillId="7" borderId="25" xfId="0" applyNumberFormat="1"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16" fillId="0" borderId="0" xfId="62" applyFont="1" applyFill="1">
      <alignment/>
      <protection/>
    </xf>
    <xf numFmtId="1" fontId="16" fillId="0" borderId="0" xfId="62" applyNumberFormat="1" applyFont="1" applyFill="1">
      <alignment/>
      <protection/>
    </xf>
    <xf numFmtId="0" fontId="16" fillId="0" borderId="0" xfId="62" applyFont="1" applyFill="1" applyBorder="1">
      <alignment/>
      <protection/>
    </xf>
    <xf numFmtId="0" fontId="16" fillId="0" borderId="0" xfId="62" applyFont="1">
      <alignment/>
      <protection/>
    </xf>
    <xf numFmtId="1" fontId="16" fillId="0" borderId="0" xfId="62" applyNumberFormat="1" applyFont="1">
      <alignment/>
      <protection/>
    </xf>
    <xf numFmtId="184" fontId="4" fillId="0" borderId="0" xfId="0" applyNumberFormat="1" applyFont="1" applyFill="1" applyBorder="1" applyAlignment="1">
      <alignment/>
    </xf>
    <xf numFmtId="164" fontId="4" fillId="0" borderId="0" xfId="0" applyNumberFormat="1" applyFont="1" applyFill="1" applyBorder="1" applyAlignment="1">
      <alignment horizontal="center"/>
    </xf>
    <xf numFmtId="184" fontId="16" fillId="0" borderId="0" xfId="62" applyNumberFormat="1" applyFont="1" applyFill="1" applyBorder="1">
      <alignment/>
      <protection/>
    </xf>
    <xf numFmtId="184" fontId="4" fillId="0" borderId="0" xfId="47" applyNumberFormat="1" applyFont="1" applyFill="1" applyBorder="1" applyAlignment="1">
      <alignment/>
    </xf>
    <xf numFmtId="184" fontId="9" fillId="7" borderId="33" xfId="47" applyNumberFormat="1" applyFont="1" applyFill="1" applyBorder="1" applyAlignment="1">
      <alignment/>
    </xf>
    <xf numFmtId="184" fontId="9" fillId="7" borderId="25" xfId="47" applyNumberFormat="1" applyFont="1" applyFill="1" applyBorder="1" applyAlignment="1">
      <alignment/>
    </xf>
    <xf numFmtId="189" fontId="51" fillId="0" borderId="0" xfId="47" applyNumberFormat="1" applyFont="1" applyFill="1" applyBorder="1" applyAlignment="1">
      <alignment/>
    </xf>
    <xf numFmtId="0" fontId="9" fillId="0" borderId="0" xfId="0" applyFont="1" applyFill="1" applyBorder="1" applyAlignment="1">
      <alignment/>
    </xf>
    <xf numFmtId="184" fontId="9" fillId="0" borderId="0" xfId="47" applyNumberFormat="1" applyFont="1" applyFill="1" applyBorder="1" applyAlignment="1">
      <alignment/>
    </xf>
    <xf numFmtId="164" fontId="9" fillId="0" borderId="0" xfId="0" applyNumberFormat="1" applyFont="1" applyFill="1" applyBorder="1" applyAlignment="1">
      <alignment horizont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171" fontId="9" fillId="0" borderId="28" xfId="49" applyNumberFormat="1" applyFont="1" applyFill="1" applyBorder="1" applyAlignment="1" applyProtection="1">
      <alignment/>
      <protection/>
    </xf>
    <xf numFmtId="184" fontId="9" fillId="0" borderId="30" xfId="47" applyNumberFormat="1" applyFont="1" applyFill="1" applyBorder="1" applyAlignment="1">
      <alignment/>
    </xf>
    <xf numFmtId="184" fontId="9" fillId="0" borderId="14" xfId="47" applyNumberFormat="1" applyFont="1" applyFill="1" applyBorder="1" applyAlignment="1">
      <alignment/>
    </xf>
    <xf numFmtId="171" fontId="6" fillId="0" borderId="28" xfId="49" applyNumberFormat="1" applyFont="1" applyFill="1" applyBorder="1" applyAlignment="1" applyProtection="1">
      <alignment/>
      <protection/>
    </xf>
    <xf numFmtId="171" fontId="6" fillId="0" borderId="30" xfId="49" applyNumberFormat="1" applyFont="1" applyFill="1" applyBorder="1" applyAlignment="1" applyProtection="1">
      <alignment/>
      <protection/>
    </xf>
    <xf numFmtId="184" fontId="9" fillId="0" borderId="30" xfId="47" applyNumberFormat="1" applyFont="1" applyBorder="1" applyAlignment="1">
      <alignment/>
    </xf>
    <xf numFmtId="184" fontId="9" fillId="0" borderId="28" xfId="47" applyNumberFormat="1" applyFont="1" applyBorder="1" applyAlignment="1">
      <alignment/>
    </xf>
    <xf numFmtId="189" fontId="9" fillId="0" borderId="28" xfId="47" applyNumberFormat="1" applyFont="1" applyBorder="1" applyAlignment="1">
      <alignment/>
    </xf>
    <xf numFmtId="169" fontId="9" fillId="0" borderId="28" xfId="49" applyNumberFormat="1" applyFont="1" applyFill="1" applyBorder="1" applyAlignment="1" applyProtection="1">
      <alignment/>
      <protection/>
    </xf>
    <xf numFmtId="171" fontId="9" fillId="0" borderId="16" xfId="49" applyNumberFormat="1" applyFont="1" applyFill="1" applyBorder="1" applyAlignment="1" applyProtection="1">
      <alignment/>
      <protection/>
    </xf>
    <xf numFmtId="171" fontId="6" fillId="0" borderId="13" xfId="49" applyNumberFormat="1" applyFont="1" applyFill="1" applyBorder="1" applyAlignment="1" applyProtection="1">
      <alignment/>
      <protection/>
    </xf>
    <xf numFmtId="189" fontId="9" fillId="0" borderId="13" xfId="49" applyNumberFormat="1" applyFont="1" applyFill="1" applyBorder="1" applyAlignment="1" applyProtection="1">
      <alignment/>
      <protection/>
    </xf>
    <xf numFmtId="169" fontId="9" fillId="0" borderId="13" xfId="49" applyNumberFormat="1" applyFont="1" applyFill="1" applyBorder="1" applyAlignment="1" applyProtection="1">
      <alignment/>
      <protection/>
    </xf>
    <xf numFmtId="171" fontId="5" fillId="0" borderId="13" xfId="49" applyNumberFormat="1" applyFont="1" applyFill="1" applyBorder="1" applyAlignment="1" applyProtection="1">
      <alignment/>
      <protection/>
    </xf>
    <xf numFmtId="184" fontId="4" fillId="0" borderId="0" xfId="47" applyNumberFormat="1" applyFont="1" applyBorder="1" applyAlignment="1">
      <alignment/>
    </xf>
    <xf numFmtId="189" fontId="4" fillId="0" borderId="13" xfId="47" applyNumberFormat="1" applyFont="1" applyBorder="1" applyAlignment="1">
      <alignment/>
    </xf>
    <xf numFmtId="169" fontId="4" fillId="0" borderId="13" xfId="49" applyNumberFormat="1" applyFont="1" applyFill="1" applyBorder="1" applyAlignment="1" applyProtection="1">
      <alignment/>
      <protection/>
    </xf>
    <xf numFmtId="171" fontId="4" fillId="0" borderId="16" xfId="49" applyNumberFormat="1" applyFont="1" applyFill="1" applyBorder="1" applyAlignment="1" applyProtection="1">
      <alignment/>
      <protection/>
    </xf>
    <xf numFmtId="189" fontId="4" fillId="0" borderId="13" xfId="49" applyNumberFormat="1" applyFont="1" applyFill="1" applyBorder="1" applyAlignment="1" applyProtection="1">
      <alignment/>
      <protection/>
    </xf>
    <xf numFmtId="171" fontId="9" fillId="0" borderId="13" xfId="49" applyNumberFormat="1" applyFont="1" applyFill="1" applyBorder="1" applyAlignment="1" applyProtection="1">
      <alignment horizontal="center" vertical="center"/>
      <protection/>
    </xf>
    <xf numFmtId="171" fontId="6" fillId="0" borderId="13" xfId="49" applyNumberFormat="1" applyFont="1" applyFill="1" applyBorder="1" applyAlignment="1" applyProtection="1">
      <alignment horizontal="center" vertical="center"/>
      <protection/>
    </xf>
    <xf numFmtId="171" fontId="6" fillId="0" borderId="0" xfId="49" applyNumberFormat="1" applyFont="1" applyFill="1" applyBorder="1" applyAlignment="1" applyProtection="1">
      <alignment horizontal="center" vertical="center"/>
      <protection/>
    </xf>
    <xf numFmtId="184" fontId="9" fillId="0" borderId="0" xfId="47" applyNumberFormat="1" applyFont="1" applyBorder="1" applyAlignment="1">
      <alignment/>
    </xf>
    <xf numFmtId="189" fontId="9" fillId="0" borderId="13" xfId="47" applyNumberFormat="1" applyFont="1" applyBorder="1" applyAlignment="1">
      <alignment/>
    </xf>
    <xf numFmtId="169" fontId="9" fillId="0" borderId="13" xfId="49" applyNumberFormat="1" applyFont="1" applyFill="1" applyBorder="1" applyAlignment="1" applyProtection="1">
      <alignment horizontal="center" vertical="center"/>
      <protection/>
    </xf>
    <xf numFmtId="171" fontId="9" fillId="0" borderId="16" xfId="49" applyNumberFormat="1" applyFont="1" applyFill="1" applyBorder="1" applyAlignment="1" applyProtection="1">
      <alignment horizontal="center" vertical="center"/>
      <protection/>
    </xf>
    <xf numFmtId="189" fontId="9" fillId="0" borderId="13" xfId="49" applyNumberFormat="1" applyFont="1" applyFill="1" applyBorder="1" applyAlignment="1" applyProtection="1">
      <alignment horizontal="center" vertical="center"/>
      <protection/>
    </xf>
    <xf numFmtId="169" fontId="4" fillId="0" borderId="13" xfId="64" applyNumberFormat="1" applyFont="1" applyFill="1" applyBorder="1">
      <alignment/>
      <protection/>
    </xf>
    <xf numFmtId="171" fontId="4" fillId="0" borderId="20" xfId="49" applyNumberFormat="1" applyFont="1" applyFill="1" applyBorder="1" applyAlignment="1" applyProtection="1">
      <alignment/>
      <protection/>
    </xf>
    <xf numFmtId="171" fontId="4" fillId="0" borderId="17" xfId="49" applyNumberFormat="1" applyFont="1" applyFill="1" applyBorder="1" applyAlignment="1" applyProtection="1">
      <alignment/>
      <protection/>
    </xf>
    <xf numFmtId="171" fontId="5" fillId="0" borderId="20" xfId="49" applyNumberFormat="1" applyFont="1" applyFill="1" applyBorder="1" applyAlignment="1" applyProtection="1">
      <alignment/>
      <protection/>
    </xf>
    <xf numFmtId="171" fontId="5" fillId="0" borderId="31" xfId="49" applyNumberFormat="1" applyFont="1" applyFill="1" applyBorder="1" applyAlignment="1" applyProtection="1">
      <alignment/>
      <protection/>
    </xf>
    <xf numFmtId="189" fontId="4" fillId="0" borderId="20" xfId="49" applyNumberFormat="1" applyFont="1" applyFill="1" applyBorder="1" applyAlignment="1" applyProtection="1">
      <alignment/>
      <protection/>
    </xf>
    <xf numFmtId="169" fontId="4" fillId="0" borderId="20" xfId="64" applyNumberFormat="1" applyFont="1" applyFill="1" applyBorder="1">
      <alignment/>
      <protection/>
    </xf>
    <xf numFmtId="171" fontId="9" fillId="0" borderId="14" xfId="49" applyNumberFormat="1" applyFont="1" applyFill="1" applyBorder="1" applyAlignment="1" applyProtection="1">
      <alignment/>
      <protection/>
    </xf>
    <xf numFmtId="171" fontId="9" fillId="0" borderId="44" xfId="49" applyNumberFormat="1" applyFont="1" applyFill="1" applyBorder="1" applyAlignment="1" applyProtection="1">
      <alignment/>
      <protection/>
    </xf>
    <xf numFmtId="171" fontId="9" fillId="0" borderId="23" xfId="49" applyNumberFormat="1" applyFont="1" applyFill="1" applyBorder="1" applyAlignment="1" applyProtection="1">
      <alignment/>
      <protection/>
    </xf>
    <xf numFmtId="171" fontId="4" fillId="0" borderId="23" xfId="49" applyNumberFormat="1" applyFont="1" applyFill="1" applyBorder="1" applyAlignment="1" applyProtection="1">
      <alignment/>
      <protection/>
    </xf>
    <xf numFmtId="171" fontId="9" fillId="0" borderId="23" xfId="49" applyNumberFormat="1" applyFont="1" applyFill="1" applyBorder="1" applyAlignment="1" applyProtection="1">
      <alignment horizontal="center" vertical="center"/>
      <protection/>
    </xf>
    <xf numFmtId="171" fontId="4" fillId="0" borderId="45" xfId="49" applyNumberFormat="1" applyFont="1" applyFill="1" applyBorder="1" applyAlignment="1" applyProtection="1">
      <alignment/>
      <protection/>
    </xf>
    <xf numFmtId="189" fontId="4" fillId="0" borderId="28" xfId="47" applyNumberFormat="1" applyFont="1" applyFill="1" applyBorder="1" applyAlignment="1">
      <alignment/>
    </xf>
    <xf numFmtId="189" fontId="4" fillId="0" borderId="13" xfId="47" applyNumberFormat="1" applyFont="1" applyFill="1" applyBorder="1" applyAlignment="1">
      <alignment/>
    </xf>
    <xf numFmtId="189" fontId="4" fillId="0" borderId="20" xfId="47" applyNumberFormat="1" applyFont="1" applyFill="1" applyBorder="1" applyAlignment="1">
      <alignment/>
    </xf>
    <xf numFmtId="184" fontId="9" fillId="0" borderId="25" xfId="47" applyNumberFormat="1" applyFont="1" applyFill="1" applyBorder="1" applyAlignment="1">
      <alignment/>
    </xf>
    <xf numFmtId="3" fontId="9" fillId="0" borderId="25" xfId="57" applyNumberFormat="1" applyFont="1" applyFill="1" applyBorder="1" applyAlignment="1">
      <alignment horizontal="right" indent="1"/>
    </xf>
    <xf numFmtId="166" fontId="4" fillId="0" borderId="0" xfId="69" applyNumberFormat="1" applyFont="1" applyFill="1" applyBorder="1" applyAlignment="1">
      <alignment horizontal="center"/>
      <protection/>
    </xf>
    <xf numFmtId="166" fontId="9" fillId="0" borderId="0" xfId="69" applyNumberFormat="1" applyFont="1" applyFill="1" applyBorder="1" applyAlignment="1">
      <alignment horizontal="center"/>
      <protection/>
    </xf>
    <xf numFmtId="189" fontId="4" fillId="0" borderId="0" xfId="69" applyNumberFormat="1" applyFont="1" applyFill="1" applyBorder="1">
      <alignment/>
      <protection/>
    </xf>
    <xf numFmtId="0" fontId="4" fillId="0" borderId="0" xfId="69" applyFont="1" applyFill="1" applyBorder="1" applyAlignment="1">
      <alignment horizontal="center"/>
      <protection/>
    </xf>
    <xf numFmtId="0" fontId="4" fillId="0" borderId="0" xfId="69" applyFont="1" applyFill="1" applyBorder="1">
      <alignment/>
      <protection/>
    </xf>
    <xf numFmtId="0" fontId="4" fillId="0" borderId="0" xfId="69" applyFont="1" applyFill="1" applyBorder="1" applyAlignment="1">
      <alignment horizontal="right"/>
      <protection/>
    </xf>
    <xf numFmtId="0" fontId="4" fillId="0" borderId="25" xfId="69" applyFont="1" applyFill="1" applyBorder="1" applyAlignment="1">
      <alignment horizontal="center" vertical="center"/>
      <protection/>
    </xf>
    <xf numFmtId="0" fontId="9" fillId="0" borderId="0" xfId="69" applyFont="1" applyFill="1" applyBorder="1">
      <alignment/>
      <protection/>
    </xf>
    <xf numFmtId="166" fontId="4" fillId="0" borderId="0" xfId="69" applyNumberFormat="1" applyFont="1" applyFill="1" applyBorder="1">
      <alignment/>
      <protection/>
    </xf>
    <xf numFmtId="190" fontId="9" fillId="0" borderId="25" xfId="57" applyNumberFormat="1" applyFont="1" applyFill="1" applyBorder="1" applyAlignment="1">
      <alignment horizontal="right" indent="1"/>
    </xf>
    <xf numFmtId="0" fontId="9" fillId="0" borderId="14" xfId="0" applyFont="1" applyFill="1" applyBorder="1" applyAlignment="1">
      <alignment horizontal="left" vertical="center"/>
    </xf>
    <xf numFmtId="164" fontId="6" fillId="0" borderId="14" xfId="47" applyNumberFormat="1" applyFont="1" applyFill="1" applyBorder="1" applyAlignment="1" applyProtection="1">
      <alignment horizontal="center" vertical="center"/>
      <protection/>
    </xf>
    <xf numFmtId="164" fontId="6" fillId="0" borderId="21" xfId="47" applyNumberFormat="1" applyFont="1" applyFill="1" applyBorder="1" applyAlignment="1" applyProtection="1">
      <alignment horizontal="center" vertical="center"/>
      <protection/>
    </xf>
    <xf numFmtId="164" fontId="6" fillId="0" borderId="44" xfId="47" applyNumberFormat="1" applyFont="1" applyFill="1" applyBorder="1" applyAlignment="1" applyProtection="1">
      <alignment horizontal="center" vertical="center"/>
      <protection/>
    </xf>
    <xf numFmtId="164" fontId="9" fillId="0" borderId="21" xfId="47" applyNumberFormat="1" applyFont="1" applyFill="1" applyBorder="1" applyAlignment="1" applyProtection="1">
      <alignment horizontal="center" vertical="center"/>
      <protection/>
    </xf>
    <xf numFmtId="164" fontId="9" fillId="0" borderId="27" xfId="47" applyNumberFormat="1" applyFont="1" applyFill="1" applyBorder="1" applyAlignment="1" applyProtection="1">
      <alignment horizontal="center" vertical="center"/>
      <protection/>
    </xf>
    <xf numFmtId="164" fontId="9" fillId="0" borderId="30" xfId="47" applyNumberFormat="1" applyFont="1" applyFill="1" applyBorder="1" applyAlignment="1" applyProtection="1">
      <alignment horizontal="center" vertical="center"/>
      <protection/>
    </xf>
    <xf numFmtId="164" fontId="9" fillId="0" borderId="29" xfId="47" applyNumberFormat="1" applyFont="1" applyFill="1" applyBorder="1" applyAlignment="1" applyProtection="1">
      <alignment horizontal="center" vertical="center"/>
      <protection/>
    </xf>
    <xf numFmtId="164" fontId="9" fillId="0" borderId="23" xfId="47" applyNumberFormat="1" applyFont="1" applyFill="1" applyBorder="1" applyAlignment="1" applyProtection="1">
      <alignment horizontal="center" vertical="center"/>
      <protection/>
    </xf>
    <xf numFmtId="164" fontId="9" fillId="0" borderId="24" xfId="0" applyNumberFormat="1" applyFont="1" applyFill="1" applyBorder="1" applyAlignment="1">
      <alignment horizontal="center" vertical="center"/>
    </xf>
    <xf numFmtId="0" fontId="0" fillId="0" borderId="30" xfId="0" applyFont="1" applyBorder="1" applyAlignment="1">
      <alignment vertical="center" wrapText="1"/>
    </xf>
    <xf numFmtId="164" fontId="4" fillId="0" borderId="33" xfId="0" applyNumberFormat="1" applyFont="1" applyFill="1" applyBorder="1" applyAlignment="1">
      <alignment horizontal="center" vertical="center" wrapText="1"/>
    </xf>
  </cellXfs>
  <cellStyles count="8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_P77 La répartition des voyages et  nuitées  personnels selon leur durée et destination (P -77)" xfId="49"/>
    <cellStyle name="Milliers_P78-79-80-81 La répartition des voyages et nuitées personnels en France  par région réceptrice (P 78-79-80-81 tableaux et cartes)" xfId="50"/>
    <cellStyle name="Milliers_P82 La répartition des voyages et  nuitées personnels à l'étranger (P 82)" xfId="51"/>
    <cellStyle name="Milliers_P83 La répartition des voyages et des nuitées personnels à l'étranger par pays de destination en 2008 (P 83)" xfId="52"/>
    <cellStyle name="Milliers_P84 a La répartition des voyages et nuitées personnels selon la destination et le mode de transport principal pour se rendre sur place (P 84_a)" xfId="53"/>
    <cellStyle name="Milliers_P86-87 La répartition des voyages et des nuitées personnels selon la destination et le mode d'hébergement (P 86-87)" xfId="54"/>
    <cellStyle name="Milliers_P90 Les nuitées touristiques pour motif personnel en France métropolitaine selon le mois et l'espace fréquenté en 2008 (P 90)" xfId="55"/>
    <cellStyle name="Milliers_P92-93 Taux de départ, structure des voyages, nuitées, durée moyenne de voyage et soldes de fréquentation touristique en 2008 (P 92-93)" xfId="56"/>
    <cellStyle name="Milliers_P97 a Graphique de la répartition des voyages et nuitées personnels selon la destination  et le mois de la fréquentation en 2008 (P 97_a)" xfId="57"/>
    <cellStyle name="Milliers_P98 La répartition des voyages et nuitées  personnels selon la région d'origine et destination (France métropolitaine et étranger) (P-98)" xfId="58"/>
    <cellStyle name="Currency" xfId="59"/>
    <cellStyle name="Currency [0]" xfId="60"/>
    <cellStyle name="Neutre" xfId="61"/>
    <cellStyle name="Normal_AR_final" xfId="62"/>
    <cellStyle name="Normal_mento_page80-93" xfId="63"/>
    <cellStyle name="Normal_P77 La répartition des voyages et  nuitées  personnels selon leur durée et destination (P -77)" xfId="64"/>
    <cellStyle name="Normal_P78-79-80-81 La répartition des voyages et nuitées personnels en France  par région réceptrice (P 78-79-80-81 tableaux et cartes)" xfId="65"/>
    <cellStyle name="Normal_P82 La répartition des voyages et  nuitées personnels à l'étranger (P 82)" xfId="66"/>
    <cellStyle name="Normal_P83 La répartition des voyages et des nuitées personnels à l'étranger par pays de destination en 2008 (P 83)" xfId="67"/>
    <cellStyle name="Normal_P84 a La répartition des voyages et nuitées personnels selon la destination et le mode de transport principal pour se rendre sur place (P 84_a)" xfId="68"/>
    <cellStyle name="Normal_P85 La répartition des voyages et nuitées personnels  selon la raison du voyage et le mois de la fréquentation (P-85)" xfId="69"/>
    <cellStyle name="Normal_P86-87 La répartition des voyages et des nuitées personnels selon la destination et le mode d'hébergement (P 86-87)" xfId="70"/>
    <cellStyle name="Normal_P90 Les nuitées touristiques pour motif personnel en France métropolitaine selon le mois et l'espace fréquenté en 2008 (P 90)" xfId="71"/>
    <cellStyle name="Normal_P92-93 Taux de départ, structure des voyages, nuitées, durée moyenne de voyage et soldes de fréquentation touristique en 2008 (P 92-93)" xfId="72"/>
    <cellStyle name="Normal_P94-96 Les nuitées personnelles  des touristes Français selon le département de destination en 2008 _ tableaux et carte_ (P 94-96)" xfId="73"/>
    <cellStyle name="Normal_P97 a Graphique de la répartition des voyages et nuitées personnels selon la destination  et le mois de la fréquentation en 2008 (P 97_a)" xfId="74"/>
    <cellStyle name="Normal_P98 La répartition des voyages et nuitées  personnels selon la région d'origine et destination (France métropolitaine et étranger) (P-98)" xfId="75"/>
    <cellStyle name="Percent" xfId="76"/>
    <cellStyle name="Pourcentage_P77 La répartition des voyages et  nuitées  personnels selon leur durée et destination (P -77)" xfId="77"/>
    <cellStyle name="Pourcentage_P83 La répartition des voyages et des nuitées personnels à l'étranger par pays de destination en 2008 (P 83)" xfId="78"/>
    <cellStyle name="Pourcentage_P84 a La répartition des voyages et nuitées personnels selon la destination et le mode de transport principal pour se rendre sur place (P 84_a)" xfId="79"/>
    <cellStyle name="Pourcentage_P86-87 La répartition des voyages et des nuitées personnels selon la destination et le mode d'hébergement (P 86-87)" xfId="80"/>
    <cellStyle name="Pourcentage_P90 Les nuitées touristiques pour motif personnel en France métropolitaine selon le mois et l'espace fréquenté en 2008 (P 90)" xfId="81"/>
    <cellStyle name="Pourcentage_P92-93 Taux de départ, structure des voyages, nuitées, durée moyenne de voyage et soldes de fréquentation touristique en 2008 (P 92-93)" xfId="82"/>
    <cellStyle name="Pourcentage_P97 a Graphique de la répartition des voyages et nuitées personnels selon la destination  et le mois de la fréquentation en 2008 (P 97_a)" xfId="83"/>
    <cellStyle name="Satisfaisant" xfId="84"/>
    <cellStyle name="Sortie" xfId="85"/>
    <cellStyle name="Texte explicatif" xfId="86"/>
    <cellStyle name="Titre" xfId="87"/>
    <cellStyle name="Titre 1" xfId="88"/>
    <cellStyle name="Titre 2" xfId="89"/>
    <cellStyle name="Titre 3" xfId="90"/>
    <cellStyle name="Titre 4" xfId="91"/>
    <cellStyle name="Total" xfId="92"/>
    <cellStyle name="Vérification"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7E7"/>
      <rgbColor rgb="0000006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 voyages personnels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'voyages perso selon mois retour'!$A$7:$A$18</c:f>
              <c:strCache/>
            </c:strRef>
          </c:cat>
          <c:val>
            <c:numRef>
              <c:f>'voyages perso selon mois retour'!$M$7:$M$18</c:f>
              <c:numCache/>
            </c:numRef>
          </c:val>
        </c:ser>
        <c:ser>
          <c:idx val="1"/>
          <c:order val="1"/>
          <c:tx>
            <c:v>Total nuitées personnelles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'voyages perso selon mois retour'!$A$7:$A$18</c:f>
              <c:strCache/>
            </c:strRef>
          </c:cat>
          <c:val>
            <c:numRef>
              <c:f>'voyages perso selon mois retour'!$P$7:$P$18</c:f>
              <c:numCache/>
            </c:numRef>
          </c:val>
        </c:ser>
        <c:axId val="58880474"/>
        <c:axId val="60162219"/>
      </c:barChart>
      <c:catAx>
        <c:axId val="5888047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60162219"/>
        <c:crosses val="autoZero"/>
        <c:auto val="1"/>
        <c:lblOffset val="100"/>
        <c:tickLblSkip val="1"/>
        <c:noMultiLvlLbl val="0"/>
      </c:catAx>
      <c:valAx>
        <c:axId val="60162219"/>
        <c:scaling>
          <c:orientation val="minMax"/>
        </c:scaling>
        <c:axPos val="l"/>
        <c:title>
          <c:tx>
            <c:rich>
              <a:bodyPr vert="horz" rot="0" anchor="ctr"/>
              <a:lstStyle/>
              <a:p>
                <a:pPr algn="ctr">
                  <a:defRPr/>
                </a:pPr>
                <a:r>
                  <a:rPr lang="en-US" cap="none" sz="850" b="0" i="0" u="none" baseline="0">
                    <a:solidFill>
                      <a:srgbClr val="000000"/>
                    </a:solidFill>
                    <a:latin typeface="Arial"/>
                    <a:ea typeface="Arial"/>
                    <a:cs typeface="Arial"/>
                  </a:rPr>
                  <a:t>En %</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58880474"/>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0.7265</cdr:y>
    </cdr:from>
    <cdr:to>
      <cdr:x>0.48025</cdr:x>
      <cdr:y>0.9975</cdr:y>
    </cdr:to>
    <cdr:sp>
      <cdr:nvSpPr>
        <cdr:cNvPr id="1" name="Text Box 1"/>
        <cdr:cNvSpPr txBox="1">
          <a:spLocks noChangeArrowheads="1"/>
        </cdr:cNvSpPr>
      </cdr:nvSpPr>
      <cdr:spPr>
        <a:xfrm>
          <a:off x="0" y="0"/>
          <a:ext cx="4067175" cy="0"/>
        </a:xfrm>
        <a:prstGeom prst="rect">
          <a:avLst/>
        </a:prstGeom>
        <a:noFill/>
        <a:ln w="9525" cmpd="sng">
          <a:noFill/>
        </a:ln>
      </cdr:spPr>
      <cdr:txBody>
        <a:bodyPr vertOverflow="clip" wrap="square" lIns="27432" tIns="22860" rIns="0" bIns="0"/>
        <a:p>
          <a:pPr algn="l">
            <a:defRPr/>
          </a:pPr>
          <a:r>
            <a:rPr lang="en-US" cap="none" sz="950" b="0" i="1" u="none" baseline="0">
              <a:solidFill>
                <a:srgbClr val="000000"/>
              </a:solidFill>
              <a:latin typeface="Arial"/>
              <a:ea typeface="Arial"/>
              <a:cs typeface="Arial"/>
            </a:rPr>
            <a:t>Source : Dgcis, enquête SDT.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21</xdr:row>
      <xdr:rowOff>0</xdr:rowOff>
    </xdr:from>
    <xdr:to>
      <xdr:col>9</xdr:col>
      <xdr:colOff>752475</xdr:colOff>
      <xdr:row>21</xdr:row>
      <xdr:rowOff>0</xdr:rowOff>
    </xdr:to>
    <xdr:graphicFrame>
      <xdr:nvGraphicFramePr>
        <xdr:cNvPr id="1" name="Graphique 1"/>
        <xdr:cNvGraphicFramePr/>
      </xdr:nvGraphicFramePr>
      <xdr:xfrm>
        <a:off x="66675" y="3781425"/>
        <a:ext cx="8458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2"/>
  <sheetViews>
    <sheetView tabSelected="1" zoomScalePageLayoutView="0" workbookViewId="0" topLeftCell="A1">
      <selection activeCell="A1" sqref="A1"/>
    </sheetView>
  </sheetViews>
  <sheetFormatPr defaultColWidth="11.421875" defaultRowHeight="12.75"/>
  <cols>
    <col min="1" max="1" width="134.421875" style="0" customWidth="1"/>
  </cols>
  <sheetData>
    <row r="1" ht="12.75">
      <c r="A1" s="412" t="s">
        <v>1</v>
      </c>
    </row>
    <row r="3" s="244" customFormat="1" ht="12.75">
      <c r="A3" s="244" t="s">
        <v>148</v>
      </c>
    </row>
    <row r="4" s="243" customFormat="1" ht="12.75">
      <c r="A4" s="245" t="s">
        <v>10</v>
      </c>
    </row>
    <row r="5" s="243" customFormat="1" ht="12.75">
      <c r="A5" s="245" t="s">
        <v>237</v>
      </c>
    </row>
    <row r="6" s="243" customFormat="1" ht="12.75">
      <c r="A6" s="246" t="s">
        <v>25</v>
      </c>
    </row>
    <row r="7" s="243" customFormat="1" ht="12.75">
      <c r="A7" s="247" t="s">
        <v>268</v>
      </c>
    </row>
    <row r="9" s="244" customFormat="1" ht="12.75">
      <c r="A9" s="244" t="s">
        <v>149</v>
      </c>
    </row>
    <row r="10" s="243" customFormat="1" ht="12.75">
      <c r="A10" s="245" t="s">
        <v>10</v>
      </c>
    </row>
    <row r="11" s="243" customFormat="1" ht="12.75">
      <c r="A11" s="245" t="s">
        <v>237</v>
      </c>
    </row>
    <row r="13" s="244" customFormat="1" ht="12.75">
      <c r="A13" s="244" t="s">
        <v>238</v>
      </c>
    </row>
    <row r="14" s="243" customFormat="1" ht="12.75">
      <c r="A14" s="245" t="s">
        <v>10</v>
      </c>
    </row>
    <row r="15" s="243" customFormat="1" ht="12.75">
      <c r="A15" s="245" t="s">
        <v>295</v>
      </c>
    </row>
    <row r="16" s="243" customFormat="1" ht="12.75">
      <c r="A16" s="246" t="s">
        <v>79</v>
      </c>
    </row>
    <row r="17" s="243" customFormat="1" ht="12.75">
      <c r="A17" s="247" t="s">
        <v>278</v>
      </c>
    </row>
    <row r="18" s="414" customFormat="1" ht="12.75">
      <c r="A18" s="248" t="s">
        <v>239</v>
      </c>
    </row>
    <row r="19" s="503" customFormat="1" ht="12.75">
      <c r="A19" s="248" t="s">
        <v>277</v>
      </c>
    </row>
    <row r="20" ht="12.75">
      <c r="A20" s="248" t="s">
        <v>240</v>
      </c>
    </row>
    <row r="21" ht="12.75">
      <c r="A21" s="248" t="s">
        <v>236</v>
      </c>
    </row>
    <row r="22" ht="12.75">
      <c r="A22" s="248" t="s">
        <v>279</v>
      </c>
    </row>
    <row r="23" ht="12.75">
      <c r="A23" s="248" t="s">
        <v>273</v>
      </c>
    </row>
    <row r="24" ht="12.75">
      <c r="A24" s="248" t="s">
        <v>242</v>
      </c>
    </row>
    <row r="25" ht="12.75">
      <c r="A25" s="248" t="s">
        <v>274</v>
      </c>
    </row>
    <row r="26" s="414" customFormat="1" ht="12.75">
      <c r="A26" s="413" t="s">
        <v>200</v>
      </c>
    </row>
    <row r="27" s="414" customFormat="1" ht="12.75">
      <c r="A27" s="413" t="s">
        <v>202</v>
      </c>
    </row>
    <row r="29" ht="12.75">
      <c r="A29" s="92" t="s">
        <v>209</v>
      </c>
    </row>
    <row r="30" ht="12.75">
      <c r="A30" s="248" t="s">
        <v>10</v>
      </c>
    </row>
    <row r="31" s="414" customFormat="1" ht="12.75">
      <c r="A31" s="413" t="s">
        <v>274</v>
      </c>
    </row>
    <row r="32" ht="12.75">
      <c r="A32" s="248"/>
    </row>
    <row r="33" ht="12.75">
      <c r="A33" s="92" t="s">
        <v>253</v>
      </c>
    </row>
    <row r="34" ht="12.75">
      <c r="A34" s="514" t="s">
        <v>275</v>
      </c>
    </row>
    <row r="35" ht="12.75">
      <c r="A35" s="514" t="s">
        <v>276</v>
      </c>
    </row>
    <row r="36" ht="12.75">
      <c r="A36" s="248"/>
    </row>
    <row r="37" ht="51">
      <c r="A37" s="416" t="s">
        <v>213</v>
      </c>
    </row>
    <row r="38" ht="12.75">
      <c r="A38" s="330"/>
    </row>
    <row r="39" ht="12.75">
      <c r="A39" s="330"/>
    </row>
    <row r="40" ht="12.75">
      <c r="A40" s="330"/>
    </row>
    <row r="41" ht="12.75">
      <c r="A41" s="331"/>
    </row>
    <row r="42" ht="44.25" customHeight="1">
      <c r="A42" s="332"/>
    </row>
  </sheetData>
  <sheetProtection/>
  <hyperlinks>
    <hyperlink ref="A4" location="'Ens voyages selon durée destin'!A1" display="Selon la durée et la destination"/>
    <hyperlink ref="A5" location="'Ens voyages selon cat aggloméra'!A1" display="Selon la catégorie d'agglomération de résidence"/>
    <hyperlink ref="A6" location="'Ens voyages selon dest et motif'!A1" display="Selon la destination et le motif du voyage"/>
    <hyperlink ref="A7" location="'Ens voyages selon région'!A1" display="Selon la région de résidence et la région de destination, solde de fréquentation touristique en 2011"/>
    <hyperlink ref="A10" location="'voyages perso selon durée  dest'!A1" display="Selon la durée et la destination"/>
    <hyperlink ref="A11" location="'voyages perso selon categ agglo'!A1" display="Selon la catégorie d'agglomération de résidence"/>
    <hyperlink ref="A14" location="'voyages perso selon durée dest'!A1" display="Selon la durée et la destination"/>
    <hyperlink ref="A15" location="'voyages perso par région destin'!A1" display="Par région principale de destination en France"/>
    <hyperlink ref="A16" location="'voyages perso etranger'!A1" display="Par grande zone de destination à l'étranger"/>
    <hyperlink ref="A17" location="'voyages perso par pays destinat'!A1" display="Par pays de destination en 2009"/>
    <hyperlink ref="A18" location="'voyage perso selon mode transp'!A1" display="Selon la destination et le mode de transport principal pour se rendre sur place"/>
    <hyperlink ref="A19" location="'voyages perso selon raison mois'!A1" display="Selon la raison du voyage et le mois de retour en 2011 (France métropolitaine)"/>
    <hyperlink ref="A20" location="'voyages perso selon dest heberg'!A1" display="Selon la destination et le mode d'hébergement "/>
    <hyperlink ref="A21" location="'voyages perso selon esp tourist'!A1" display="Selon le type d'espace de la commune de destination (France métropolitaine)"/>
    <hyperlink ref="A22" location="'voyages perso selon mois et esp'!A1" display="Selon le mois et le type d'espace de la commune de destination en 2011 (France métropolitaine)"/>
    <hyperlink ref="A23" location="'voyages perso selon depart dest'!A1" display="Selon le département de destination en 2009"/>
    <hyperlink ref="A24" location="'voyages perso selon region orig'!A1" display="Selon la région d'origine et la zone de destination"/>
    <hyperlink ref="A25" location="'voyages perso selon mois retour'!A1" display="Selon la destination et le mois de retour en 2009"/>
    <hyperlink ref="A26" location="'voyages perso par type reservat'!A1" display="Par zone de destination et par type d'organisme de réservation"/>
    <hyperlink ref="A27" location="'voyages perso par type prestat'!A1" display="Par type de prestation réservée"/>
    <hyperlink ref="A30" location="'voyages profess duree destinat'!A1" display="Selon la durée et la destination"/>
    <hyperlink ref="A31" location="'voyages profess selon mois '!A1" display="Selon la destination et le mois de retour en 2009"/>
    <hyperlink ref="A34" location="'AR  destination'!A1" display="Selon la destination en 2011"/>
    <hyperlink ref="A35" location="'AR  mois_destination'!A1" display="Selon le mois et la zone de destination en 2011"/>
  </hyperlinks>
  <printOptions/>
  <pageMargins left="0.23" right="0.14" top="1" bottom="1" header="0.4921259845" footer="0.4921259845"/>
  <pageSetup horizontalDpi="600" verticalDpi="600" orientation="portrait" paperSize="9" r:id="rId1"/>
  <headerFooter alignWithMargins="0">
    <oddFooter>&amp;C&amp;F&amp;R&amp;D&amp;T</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E18"/>
  <sheetViews>
    <sheetView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31.00390625" style="148" customWidth="1"/>
    <col min="2" max="4" width="9.7109375" style="148" customWidth="1"/>
    <col min="5" max="15" width="10.7109375" style="148" customWidth="1"/>
    <col min="16" max="16" width="12.421875" style="148" customWidth="1"/>
    <col min="17" max="25" width="10.7109375" style="148" customWidth="1"/>
    <col min="26" max="26" width="8.7109375" style="148" bestFit="1" customWidth="1"/>
    <col min="27" max="27" width="8.7109375" style="148" customWidth="1"/>
    <col min="28" max="28" width="7.421875" style="148" bestFit="1" customWidth="1"/>
    <col min="29" max="29" width="7.28125" style="148" bestFit="1" customWidth="1"/>
    <col min="30" max="30" width="8.28125" style="148" bestFit="1" customWidth="1"/>
    <col min="31" max="31" width="11.421875" style="148" customWidth="1"/>
    <col min="32" max="33" width="11.57421875" style="148" bestFit="1" customWidth="1"/>
    <col min="34" max="16384" width="11.421875" style="148" customWidth="1"/>
  </cols>
  <sheetData>
    <row r="1" spans="1:4" ht="22.5" customHeight="1">
      <c r="A1" s="80" t="s">
        <v>70</v>
      </c>
      <c r="B1" s="80"/>
      <c r="C1" s="80"/>
      <c r="D1" s="80"/>
    </row>
    <row r="2" spans="1:14" ht="12" customHeight="1">
      <c r="A2" s="130" t="s">
        <v>79</v>
      </c>
      <c r="B2" s="130"/>
      <c r="C2" s="130"/>
      <c r="D2" s="130"/>
      <c r="E2" s="149"/>
      <c r="N2" s="248" t="s">
        <v>150</v>
      </c>
    </row>
    <row r="3" spans="1:25" s="144" customFormat="1" ht="21" customHeight="1">
      <c r="A3" s="865"/>
      <c r="B3" s="859" t="s">
        <v>66</v>
      </c>
      <c r="C3" s="860"/>
      <c r="D3" s="860"/>
      <c r="E3" s="860"/>
      <c r="F3" s="860"/>
      <c r="G3" s="860"/>
      <c r="H3" s="860"/>
      <c r="I3" s="860"/>
      <c r="J3" s="859" t="s">
        <v>67</v>
      </c>
      <c r="K3" s="860"/>
      <c r="L3" s="860"/>
      <c r="M3" s="860"/>
      <c r="N3" s="860"/>
      <c r="O3" s="860"/>
      <c r="P3" s="860"/>
      <c r="Q3" s="861"/>
      <c r="R3" s="862" t="s">
        <v>65</v>
      </c>
      <c r="S3" s="860"/>
      <c r="T3" s="860"/>
      <c r="U3" s="860"/>
      <c r="V3" s="860"/>
      <c r="W3" s="860"/>
      <c r="X3" s="860"/>
      <c r="Y3" s="861"/>
    </row>
    <row r="4" spans="1:30" s="144" customFormat="1" ht="21" customHeight="1">
      <c r="A4" s="866"/>
      <c r="B4" s="921">
        <v>2005</v>
      </c>
      <c r="C4" s="921">
        <v>2006</v>
      </c>
      <c r="D4" s="921">
        <v>2007</v>
      </c>
      <c r="E4" s="567">
        <v>2008</v>
      </c>
      <c r="F4" s="347">
        <v>2009</v>
      </c>
      <c r="G4" s="567">
        <v>2010</v>
      </c>
      <c r="H4" s="348">
        <v>2011</v>
      </c>
      <c r="I4" s="922">
        <v>2012</v>
      </c>
      <c r="J4" s="921">
        <v>2005</v>
      </c>
      <c r="K4" s="921">
        <v>2006</v>
      </c>
      <c r="L4" s="921">
        <v>2007</v>
      </c>
      <c r="M4" s="567">
        <v>2008</v>
      </c>
      <c r="N4" s="347">
        <v>2009</v>
      </c>
      <c r="O4" s="567">
        <v>2010</v>
      </c>
      <c r="P4" s="348">
        <v>2011</v>
      </c>
      <c r="Q4" s="922">
        <v>2012</v>
      </c>
      <c r="R4" s="921">
        <v>2005</v>
      </c>
      <c r="S4" s="921">
        <v>2006</v>
      </c>
      <c r="T4" s="921">
        <v>2007</v>
      </c>
      <c r="U4" s="567">
        <v>2008</v>
      </c>
      <c r="V4" s="347">
        <v>2009</v>
      </c>
      <c r="W4" s="567">
        <v>2010</v>
      </c>
      <c r="X4" s="348">
        <v>2011</v>
      </c>
      <c r="Y4" s="567">
        <v>2012</v>
      </c>
      <c r="AA4" s="23"/>
      <c r="AB4" s="23"/>
      <c r="AC4" s="423"/>
      <c r="AD4" s="423"/>
    </row>
    <row r="5" spans="1:31" s="144" customFormat="1" ht="15.75" customHeight="1">
      <c r="A5" s="748" t="s">
        <v>266</v>
      </c>
      <c r="B5" s="761">
        <v>15232.86235</v>
      </c>
      <c r="C5" s="762">
        <v>15159.343240000002</v>
      </c>
      <c r="D5" s="762">
        <v>15488.134110000006</v>
      </c>
      <c r="E5" s="150">
        <v>14432.56134</v>
      </c>
      <c r="F5" s="150">
        <v>14867.171137894124</v>
      </c>
      <c r="G5" s="150">
        <v>15274.226259519997</v>
      </c>
      <c r="H5" s="150">
        <v>16638.9714</v>
      </c>
      <c r="I5" s="150">
        <v>16193.584242395693</v>
      </c>
      <c r="J5" s="763">
        <v>114265.14225999996</v>
      </c>
      <c r="K5" s="764">
        <v>113067.44679000009</v>
      </c>
      <c r="L5" s="764">
        <v>112375.31488999994</v>
      </c>
      <c r="M5" s="154">
        <v>110912.31502999995</v>
      </c>
      <c r="N5" s="158">
        <v>109898.499098747</v>
      </c>
      <c r="O5" s="158">
        <v>116464.30355099999</v>
      </c>
      <c r="P5" s="158">
        <v>126444.394</v>
      </c>
      <c r="Q5" s="536">
        <v>122456.5834467263</v>
      </c>
      <c r="R5" s="771">
        <f>M5/H5</f>
        <v>6.665815594225973</v>
      </c>
      <c r="S5" s="753">
        <f aca="true" t="shared" si="0" ref="S5:S11">N5/I5</f>
        <v>6.786545674738684</v>
      </c>
      <c r="T5" s="765">
        <f aca="true" t="shared" si="1" ref="T5:T11">O5/J5</f>
        <v>1.0192461256994372</v>
      </c>
      <c r="U5" s="753">
        <v>7.684867045921036</v>
      </c>
      <c r="V5" s="162">
        <v>7.392024890238378</v>
      </c>
      <c r="W5" s="162">
        <f aca="true" t="shared" si="2" ref="W5:W16">O5/G5</f>
        <v>7.624890555645073</v>
      </c>
      <c r="X5" s="162">
        <v>7.599291504281329</v>
      </c>
      <c r="Y5" s="162">
        <v>7.562043190298059</v>
      </c>
      <c r="AA5" s="540"/>
      <c r="AB5" s="550"/>
      <c r="AC5" s="423"/>
      <c r="AD5" s="423"/>
      <c r="AE5" s="424"/>
    </row>
    <row r="6" spans="1:31" s="144" customFormat="1" ht="15.75" customHeight="1">
      <c r="A6" s="749" t="s">
        <v>72</v>
      </c>
      <c r="B6" s="757">
        <v>1240.0381899999993</v>
      </c>
      <c r="C6" s="742">
        <v>1011.39624</v>
      </c>
      <c r="D6" s="742">
        <v>885.2464899999999</v>
      </c>
      <c r="E6" s="151">
        <v>1103.2054900000003</v>
      </c>
      <c r="F6" s="151">
        <v>1063.0871304045625</v>
      </c>
      <c r="G6" s="151">
        <v>1120.29311</v>
      </c>
      <c r="H6" s="151">
        <v>1170.36541</v>
      </c>
      <c r="I6" s="151">
        <v>1256.9249990671606</v>
      </c>
      <c r="J6" s="743">
        <v>6671.9891800000005</v>
      </c>
      <c r="K6" s="744">
        <v>5645.49581</v>
      </c>
      <c r="L6" s="744">
        <v>5018.640079999999</v>
      </c>
      <c r="M6" s="155">
        <v>5968.22599</v>
      </c>
      <c r="N6" s="159">
        <v>4979.596658343513</v>
      </c>
      <c r="O6" s="159">
        <v>6141.38341</v>
      </c>
      <c r="P6" s="159">
        <v>7616.34649</v>
      </c>
      <c r="Q6" s="465">
        <v>6279.061617901757</v>
      </c>
      <c r="R6" s="772">
        <f aca="true" t="shared" si="3" ref="R6:R11">M6/H6</f>
        <v>5.099455212026473</v>
      </c>
      <c r="S6" s="754">
        <f t="shared" si="0"/>
        <v>3.9617293490376677</v>
      </c>
      <c r="T6" s="758">
        <f t="shared" si="1"/>
        <v>0.920472627325214</v>
      </c>
      <c r="U6" s="754">
        <v>5.4098951139193465</v>
      </c>
      <c r="V6" s="145">
        <v>4.684090810551441</v>
      </c>
      <c r="W6" s="145">
        <f t="shared" si="2"/>
        <v>5.48194339068996</v>
      </c>
      <c r="X6" s="145">
        <v>6.5076654051148</v>
      </c>
      <c r="Y6" s="145">
        <v>4.9955738190916925</v>
      </c>
      <c r="AA6" s="540"/>
      <c r="AB6" s="550"/>
      <c r="AC6" s="423"/>
      <c r="AD6" s="423"/>
      <c r="AE6" s="424"/>
    </row>
    <row r="7" spans="1:31" s="144" customFormat="1" ht="15.75" customHeight="1">
      <c r="A7" s="750" t="s">
        <v>214</v>
      </c>
      <c r="B7" s="757">
        <v>1369.82688</v>
      </c>
      <c r="C7" s="742">
        <v>1272.0473900000002</v>
      </c>
      <c r="D7" s="742">
        <v>1328.0237199999997</v>
      </c>
      <c r="E7" s="151">
        <v>1276.1402600000004</v>
      </c>
      <c r="F7" s="151">
        <v>1227.5558336824308</v>
      </c>
      <c r="G7" s="151">
        <v>1257.96528</v>
      </c>
      <c r="H7" s="151">
        <v>1427.994518</v>
      </c>
      <c r="I7" s="151">
        <v>1418.7176337811059</v>
      </c>
      <c r="J7" s="743">
        <v>5261.57592</v>
      </c>
      <c r="K7" s="744">
        <v>4912.277040000001</v>
      </c>
      <c r="L7" s="744">
        <v>4540.501029999999</v>
      </c>
      <c r="M7" s="155">
        <v>4251.63509</v>
      </c>
      <c r="N7" s="159">
        <v>4753.064149871347</v>
      </c>
      <c r="O7" s="159">
        <v>4983.624331</v>
      </c>
      <c r="P7" s="159">
        <v>5258.7024519999995</v>
      </c>
      <c r="Q7" s="465">
        <v>4835.569235200387</v>
      </c>
      <c r="R7" s="772">
        <f t="shared" si="3"/>
        <v>2.9773469270419146</v>
      </c>
      <c r="S7" s="754">
        <f t="shared" si="0"/>
        <v>3.350253804348426</v>
      </c>
      <c r="T7" s="758">
        <f t="shared" si="1"/>
        <v>0.9471733197000034</v>
      </c>
      <c r="U7" s="754">
        <v>3.3316362027478066</v>
      </c>
      <c r="V7" s="145">
        <v>3.871973900863695</v>
      </c>
      <c r="W7" s="145">
        <f t="shared" si="2"/>
        <v>3.9616549122881994</v>
      </c>
      <c r="X7" s="145">
        <v>3.682578879479984</v>
      </c>
      <c r="Y7" s="145">
        <v>3.40840849515124</v>
      </c>
      <c r="AA7" s="540"/>
      <c r="AB7" s="550"/>
      <c r="AC7" s="423"/>
      <c r="AD7" s="423"/>
      <c r="AE7" s="424"/>
    </row>
    <row r="8" spans="1:31" s="144" customFormat="1" ht="15.75" customHeight="1">
      <c r="A8" s="749" t="s">
        <v>73</v>
      </c>
      <c r="B8" s="757">
        <v>3465.7076399999987</v>
      </c>
      <c r="C8" s="742">
        <v>3624.1832200000017</v>
      </c>
      <c r="D8" s="742">
        <v>3385.6569000000018</v>
      </c>
      <c r="E8" s="151">
        <v>3289.4047300000016</v>
      </c>
      <c r="F8" s="151">
        <v>3325.4344004425</v>
      </c>
      <c r="G8" s="151">
        <v>3537.61113</v>
      </c>
      <c r="H8" s="151">
        <v>3732.82727</v>
      </c>
      <c r="I8" s="151">
        <v>3720</v>
      </c>
      <c r="J8" s="743">
        <v>29510.97947999999</v>
      </c>
      <c r="K8" s="744">
        <v>32274.830010000045</v>
      </c>
      <c r="L8" s="744">
        <v>27594.772259999994</v>
      </c>
      <c r="M8" s="155">
        <v>28499.739159999986</v>
      </c>
      <c r="N8" s="159">
        <v>29058.765408078492</v>
      </c>
      <c r="O8" s="159">
        <v>30378.4039</v>
      </c>
      <c r="P8" s="159">
        <v>33148.9114</v>
      </c>
      <c r="Q8" s="465">
        <v>34771</v>
      </c>
      <c r="R8" s="772">
        <f t="shared" si="3"/>
        <v>7.634893633854102</v>
      </c>
      <c r="S8" s="754">
        <f t="shared" si="0"/>
        <v>7.811496077440455</v>
      </c>
      <c r="T8" s="758">
        <f t="shared" si="1"/>
        <v>1.0293932778675772</v>
      </c>
      <c r="U8" s="754">
        <v>8.664102322245999</v>
      </c>
      <c r="V8" s="145">
        <v>8.73833668293435</v>
      </c>
      <c r="W8" s="145">
        <f t="shared" si="2"/>
        <v>8.587264903816605</v>
      </c>
      <c r="X8" s="145">
        <v>8.880376455243802</v>
      </c>
      <c r="Y8" s="145">
        <v>9.304677320847814</v>
      </c>
      <c r="AA8" s="540"/>
      <c r="AB8" s="550"/>
      <c r="AC8" s="423"/>
      <c r="AD8" s="423"/>
      <c r="AE8" s="424"/>
    </row>
    <row r="9" spans="1:31" s="144" customFormat="1" ht="15.75" customHeight="1">
      <c r="A9" s="749" t="s">
        <v>312</v>
      </c>
      <c r="B9" s="757">
        <v>1126.40856</v>
      </c>
      <c r="C9" s="742">
        <v>1040.05491</v>
      </c>
      <c r="D9" s="742">
        <v>1029.97829</v>
      </c>
      <c r="E9" s="151">
        <v>1364.3971500000002</v>
      </c>
      <c r="F9" s="151">
        <v>1790.1248355941857</v>
      </c>
      <c r="G9" s="151">
        <v>1760.9673008799998</v>
      </c>
      <c r="H9" s="151">
        <v>1958.65865735</v>
      </c>
      <c r="I9" s="151">
        <v>1580</v>
      </c>
      <c r="J9" s="743">
        <v>5815.344590000001</v>
      </c>
      <c r="K9" s="744">
        <v>6352.002009999999</v>
      </c>
      <c r="L9" s="744">
        <v>4911.11833</v>
      </c>
      <c r="M9" s="155">
        <v>7391.116849999998</v>
      </c>
      <c r="N9" s="159">
        <v>9454.080055209466</v>
      </c>
      <c r="O9" s="159">
        <v>10237.2701294</v>
      </c>
      <c r="P9" s="159">
        <v>11526.3546115</v>
      </c>
      <c r="Q9" s="465">
        <v>10526</v>
      </c>
      <c r="R9" s="772">
        <f t="shared" si="3"/>
        <v>3.7735604528457922</v>
      </c>
      <c r="S9" s="754">
        <f t="shared" si="0"/>
        <v>5.983594971651561</v>
      </c>
      <c r="T9" s="758">
        <f t="shared" si="1"/>
        <v>1.7603892548351978</v>
      </c>
      <c r="U9" s="754">
        <v>5.417130085620595</v>
      </c>
      <c r="V9" s="145">
        <v>5.2812406527343825</v>
      </c>
      <c r="W9" s="145">
        <f t="shared" si="2"/>
        <v>5.813435674974872</v>
      </c>
      <c r="X9" s="145">
        <v>5.884820496030061</v>
      </c>
      <c r="Y9" s="145">
        <v>6.7</v>
      </c>
      <c r="AA9" s="540"/>
      <c r="AB9" s="550"/>
      <c r="AC9" s="423"/>
      <c r="AD9" s="423"/>
      <c r="AE9" s="424"/>
    </row>
    <row r="10" spans="1:31" s="144" customFormat="1" ht="15.75" customHeight="1">
      <c r="A10" s="749" t="s">
        <v>74</v>
      </c>
      <c r="B10" s="757">
        <v>2199.039740000002</v>
      </c>
      <c r="C10" s="742">
        <v>2585.6707800000013</v>
      </c>
      <c r="D10" s="742">
        <v>2770.7730900000006</v>
      </c>
      <c r="E10" s="151">
        <v>2377.1151599999985</v>
      </c>
      <c r="F10" s="151">
        <v>2434.076947549592</v>
      </c>
      <c r="G10" s="151">
        <v>2285.25399</v>
      </c>
      <c r="H10" s="151">
        <v>2467.33679</v>
      </c>
      <c r="I10" s="151">
        <v>2519.7242521244502</v>
      </c>
      <c r="J10" s="743">
        <v>18272.64021</v>
      </c>
      <c r="K10" s="744">
        <v>18567.138530000007</v>
      </c>
      <c r="L10" s="744">
        <v>20511.232309999985</v>
      </c>
      <c r="M10" s="155">
        <v>19479.80931</v>
      </c>
      <c r="N10" s="159">
        <v>17404.586799133835</v>
      </c>
      <c r="O10" s="159">
        <v>17273.2382</v>
      </c>
      <c r="P10" s="159">
        <v>18124.6607</v>
      </c>
      <c r="Q10" s="465">
        <v>18588.8912358427</v>
      </c>
      <c r="R10" s="772">
        <f t="shared" si="3"/>
        <v>7.895075122679138</v>
      </c>
      <c r="S10" s="754">
        <f t="shared" si="0"/>
        <v>6.9073378900328235</v>
      </c>
      <c r="T10" s="758">
        <f t="shared" si="1"/>
        <v>0.9453060970656522</v>
      </c>
      <c r="U10" s="754">
        <v>8.194726800699051</v>
      </c>
      <c r="V10" s="145">
        <v>7.150384796444169</v>
      </c>
      <c r="W10" s="145">
        <f t="shared" si="2"/>
        <v>7.558563851364284</v>
      </c>
      <c r="X10" s="145">
        <v>7.345839762718409</v>
      </c>
      <c r="Y10" s="145">
        <v>7.377351398737336</v>
      </c>
      <c r="AA10" s="540"/>
      <c r="AB10" s="550"/>
      <c r="AC10" s="423"/>
      <c r="AD10" s="423"/>
      <c r="AE10" s="424"/>
    </row>
    <row r="11" spans="1:31" s="144" customFormat="1" ht="15.75" customHeight="1">
      <c r="A11" s="749" t="s">
        <v>75</v>
      </c>
      <c r="B11" s="757">
        <v>526.7955900000001</v>
      </c>
      <c r="C11" s="742">
        <v>531.4873799999998</v>
      </c>
      <c r="D11" s="742">
        <v>770.5660700000002</v>
      </c>
      <c r="E11" s="151">
        <v>723.6146500000002</v>
      </c>
      <c r="F11" s="151">
        <v>648.2961849410322</v>
      </c>
      <c r="G11" s="151">
        <v>767.819346</v>
      </c>
      <c r="H11" s="151">
        <v>814.751867</v>
      </c>
      <c r="I11" s="151">
        <v>870.5856601415879</v>
      </c>
      <c r="J11" s="743">
        <v>6576.299279999997</v>
      </c>
      <c r="K11" s="744">
        <v>6686.540169999998</v>
      </c>
      <c r="L11" s="744">
        <v>9432.853259999998</v>
      </c>
      <c r="M11" s="155">
        <v>9993.56663</v>
      </c>
      <c r="N11" s="159">
        <v>8508.054560337956</v>
      </c>
      <c r="O11" s="159">
        <v>9499.94892</v>
      </c>
      <c r="P11" s="159">
        <v>9911.82946</v>
      </c>
      <c r="Q11" s="465">
        <v>10431.40391074791</v>
      </c>
      <c r="R11" s="772">
        <f t="shared" si="3"/>
        <v>12.265779355372745</v>
      </c>
      <c r="S11" s="754">
        <f t="shared" si="0"/>
        <v>9.77279428075377</v>
      </c>
      <c r="T11" s="758">
        <f t="shared" si="1"/>
        <v>1.444573690387157</v>
      </c>
      <c r="U11" s="754">
        <v>13.810619547296335</v>
      </c>
      <c r="V11" s="145">
        <v>13.123715298605116</v>
      </c>
      <c r="W11" s="145">
        <f t="shared" si="2"/>
        <v>12.3726355287745</v>
      </c>
      <c r="X11" s="145">
        <v>12.165457805572602</v>
      </c>
      <c r="Y11" s="145">
        <v>11.982053447849571</v>
      </c>
      <c r="AA11" s="540"/>
      <c r="AB11" s="550"/>
      <c r="AC11" s="423"/>
      <c r="AD11" s="423"/>
      <c r="AE11" s="424"/>
    </row>
    <row r="12" spans="1:31" s="144" customFormat="1" ht="15.75" customHeight="1">
      <c r="A12" s="749" t="s">
        <v>76</v>
      </c>
      <c r="B12" s="757">
        <v>708.7309600000002</v>
      </c>
      <c r="C12" s="742">
        <v>727.1556600000001</v>
      </c>
      <c r="D12" s="742">
        <v>818.4109200000001</v>
      </c>
      <c r="E12" s="151">
        <v>724.2078700000001</v>
      </c>
      <c r="F12" s="151">
        <v>820.3296032684509</v>
      </c>
      <c r="G12" s="151">
        <v>661.978076</v>
      </c>
      <c r="H12" s="151">
        <v>809.032747</v>
      </c>
      <c r="I12" s="151">
        <v>760.135812347114</v>
      </c>
      <c r="J12" s="743">
        <v>3717.430080000001</v>
      </c>
      <c r="K12" s="744">
        <v>3385.73492</v>
      </c>
      <c r="L12" s="744">
        <v>4272.46818</v>
      </c>
      <c r="M12" s="155">
        <v>3812.5585200000005</v>
      </c>
      <c r="N12" s="159">
        <v>4628.491078843618</v>
      </c>
      <c r="O12" s="159">
        <v>3922.1679</v>
      </c>
      <c r="P12" s="159">
        <v>4473.28417</v>
      </c>
      <c r="Q12" s="465">
        <v>3764.3045619070876</v>
      </c>
      <c r="R12" s="772">
        <f aca="true" t="shared" si="4" ref="R12:T16">M12/H12</f>
        <v>4.7124897405419865</v>
      </c>
      <c r="S12" s="754">
        <f t="shared" si="4"/>
        <v>6.089031727832907</v>
      </c>
      <c r="T12" s="758">
        <f t="shared" si="4"/>
        <v>1.0550750963956257</v>
      </c>
      <c r="U12" s="754">
        <v>5.264453312278973</v>
      </c>
      <c r="V12" s="145">
        <v>5.6422333905813655</v>
      </c>
      <c r="W12" s="145">
        <f t="shared" si="2"/>
        <v>5.924921144971575</v>
      </c>
      <c r="X12" s="145">
        <v>5.529175656470677</v>
      </c>
      <c r="Y12" s="145">
        <v>4.952147367302474</v>
      </c>
      <c r="AA12" s="540"/>
      <c r="AB12" s="550"/>
      <c r="AC12" s="423"/>
      <c r="AD12" s="423"/>
      <c r="AE12" s="424"/>
    </row>
    <row r="13" spans="1:31" s="144" customFormat="1" ht="15.75" customHeight="1">
      <c r="A13" s="751" t="s">
        <v>77</v>
      </c>
      <c r="B13" s="759">
        <v>3261.31485</v>
      </c>
      <c r="C13" s="745">
        <v>3356.7065800000005</v>
      </c>
      <c r="D13" s="745">
        <v>3055.2391800000005</v>
      </c>
      <c r="E13" s="152">
        <v>3200.5716099999986</v>
      </c>
      <c r="F13" s="152">
        <v>3140.812984094766</v>
      </c>
      <c r="G13" s="152">
        <v>2921.63926345</v>
      </c>
      <c r="H13" s="152">
        <v>2610.65372</v>
      </c>
      <c r="I13" s="152">
        <v>2507.416640869751</v>
      </c>
      <c r="J13" s="746">
        <v>35292.697689999986</v>
      </c>
      <c r="K13" s="747">
        <v>36421.14491</v>
      </c>
      <c r="L13" s="747">
        <v>34316.44853</v>
      </c>
      <c r="M13" s="156">
        <v>35612.68432999999</v>
      </c>
      <c r="N13" s="160">
        <v>35206.97986829535</v>
      </c>
      <c r="O13" s="160">
        <v>34289.91226049999</v>
      </c>
      <c r="P13" s="160">
        <v>30567.776</v>
      </c>
      <c r="Q13" s="537">
        <v>28350.246860767158</v>
      </c>
      <c r="R13" s="773">
        <f t="shared" si="4"/>
        <v>13.641289940973095</v>
      </c>
      <c r="S13" s="755">
        <f t="shared" si="4"/>
        <v>14.041136719936203</v>
      </c>
      <c r="T13" s="760">
        <f t="shared" si="4"/>
        <v>0.971586603033065</v>
      </c>
      <c r="U13" s="755">
        <v>11.126976262218362</v>
      </c>
      <c r="V13" s="146">
        <v>11.209511692222764</v>
      </c>
      <c r="W13" s="146">
        <f t="shared" si="2"/>
        <v>11.736531846854</v>
      </c>
      <c r="X13" s="146">
        <v>11.708858883054013</v>
      </c>
      <c r="Y13" s="146">
        <v>11.306556077945334</v>
      </c>
      <c r="AA13" s="540"/>
      <c r="AB13" s="550"/>
      <c r="AC13" s="423"/>
      <c r="AD13" s="423"/>
      <c r="AE13" s="424"/>
    </row>
    <row r="14" spans="1:31" s="144" customFormat="1" ht="15.75" customHeight="1">
      <c r="A14" s="751" t="s">
        <v>0</v>
      </c>
      <c r="B14" s="759">
        <v>1637.30805</v>
      </c>
      <c r="C14" s="745">
        <v>1464.4747199999997</v>
      </c>
      <c r="D14" s="745">
        <v>1723.32295</v>
      </c>
      <c r="E14" s="152">
        <v>1441.8112299999998</v>
      </c>
      <c r="F14" s="152">
        <v>1417.9435513151793</v>
      </c>
      <c r="G14" s="152">
        <v>1548.6386258099992</v>
      </c>
      <c r="H14" s="152">
        <v>1850.64493</v>
      </c>
      <c r="I14" s="152">
        <v>1771.3465812270294</v>
      </c>
      <c r="J14" s="746">
        <v>23800.885980000003</v>
      </c>
      <c r="K14" s="747">
        <v>21938.602619999998</v>
      </c>
      <c r="L14" s="747">
        <v>27324.46813000001</v>
      </c>
      <c r="M14" s="156">
        <v>21719.994839999996</v>
      </c>
      <c r="N14" s="160">
        <v>20730.936186069648</v>
      </c>
      <c r="O14" s="160">
        <v>22493.380415499993</v>
      </c>
      <c r="P14" s="160">
        <v>27684.4725</v>
      </c>
      <c r="Q14" s="537">
        <v>25851.064038094933</v>
      </c>
      <c r="R14" s="773">
        <f t="shared" si="4"/>
        <v>11.736446299290916</v>
      </c>
      <c r="S14" s="755">
        <f t="shared" si="4"/>
        <v>11.703489540544416</v>
      </c>
      <c r="T14" s="760">
        <f t="shared" si="4"/>
        <v>0.9450648364267317</v>
      </c>
      <c r="U14" s="755">
        <v>15.064381791505395</v>
      </c>
      <c r="V14" s="146">
        <v>14.620424181795649</v>
      </c>
      <c r="W14" s="146">
        <f t="shared" si="2"/>
        <v>14.524615388393187</v>
      </c>
      <c r="X14" s="146">
        <v>14.959364733460784</v>
      </c>
      <c r="Y14" s="146">
        <v>14.594018083230015</v>
      </c>
      <c r="AA14" s="540"/>
      <c r="AB14" s="550"/>
      <c r="AC14" s="423"/>
      <c r="AD14" s="423"/>
      <c r="AE14" s="424"/>
    </row>
    <row r="15" spans="1:31" s="144" customFormat="1" ht="15.75" customHeight="1">
      <c r="A15" s="751" t="s">
        <v>80</v>
      </c>
      <c r="B15" s="759">
        <v>1043.35219</v>
      </c>
      <c r="C15" s="745">
        <v>1152.9322300000001</v>
      </c>
      <c r="D15" s="745">
        <v>1217.35141</v>
      </c>
      <c r="E15" s="152">
        <v>1036.25544</v>
      </c>
      <c r="F15" s="152">
        <v>1160.149129783101</v>
      </c>
      <c r="G15" s="152">
        <v>1189.47446882</v>
      </c>
      <c r="H15" s="152">
        <v>1265.51469</v>
      </c>
      <c r="I15" s="152">
        <v>1202.908272506632</v>
      </c>
      <c r="J15" s="746">
        <v>18080.55391</v>
      </c>
      <c r="K15" s="747">
        <v>19766.83572</v>
      </c>
      <c r="L15" s="747">
        <v>21094.00232</v>
      </c>
      <c r="M15" s="156">
        <v>18850.914269999997</v>
      </c>
      <c r="N15" s="160">
        <v>18260.323176056492</v>
      </c>
      <c r="O15" s="160">
        <v>18999.4663895</v>
      </c>
      <c r="P15" s="160">
        <v>19522.2982</v>
      </c>
      <c r="Q15" s="537">
        <v>19225.48570978006</v>
      </c>
      <c r="R15" s="773">
        <f t="shared" si="4"/>
        <v>14.89584784669706</v>
      </c>
      <c r="S15" s="755">
        <f t="shared" si="4"/>
        <v>15.180145979049135</v>
      </c>
      <c r="T15" s="760">
        <f t="shared" si="4"/>
        <v>1.0508232482297886</v>
      </c>
      <c r="U15" s="755">
        <v>18.19137786142768</v>
      </c>
      <c r="V15" s="146">
        <v>15.739634420507993</v>
      </c>
      <c r="W15" s="146">
        <f t="shared" si="2"/>
        <v>15.972992180612444</v>
      </c>
      <c r="X15" s="146">
        <v>15.426370277851142</v>
      </c>
      <c r="Y15" s="146">
        <v>15.982503528484182</v>
      </c>
      <c r="AA15" s="540"/>
      <c r="AB15" s="550"/>
      <c r="AC15" s="423"/>
      <c r="AD15" s="423"/>
      <c r="AE15" s="424"/>
    </row>
    <row r="16" spans="1:31" s="144" customFormat="1" ht="30.75" customHeight="1">
      <c r="A16" s="752" t="s">
        <v>267</v>
      </c>
      <c r="B16" s="766">
        <v>21529.848539999995</v>
      </c>
      <c r="C16" s="767">
        <v>21513.4539</v>
      </c>
      <c r="D16" s="767">
        <v>21617.757840000002</v>
      </c>
      <c r="E16" s="153">
        <v>20358.836710000003</v>
      </c>
      <c r="F16" s="153">
        <v>20601.36821807573</v>
      </c>
      <c r="G16" s="153">
        <v>20940.3897</v>
      </c>
      <c r="H16" s="153">
        <v>22374.19699991</v>
      </c>
      <c r="I16" s="153">
        <v>21675.255736999105</v>
      </c>
      <c r="J16" s="768">
        <v>193738.78432999988</v>
      </c>
      <c r="K16" s="769">
        <v>193515.48278999995</v>
      </c>
      <c r="L16" s="769">
        <v>197113.77620999992</v>
      </c>
      <c r="M16" s="157">
        <v>190264.31798000002</v>
      </c>
      <c r="N16" s="161">
        <v>184247.90732310814</v>
      </c>
      <c r="O16" s="161">
        <v>192381.206</v>
      </c>
      <c r="P16" s="161">
        <v>204292.5500008</v>
      </c>
      <c r="Q16" s="538">
        <v>195883.3800553684</v>
      </c>
      <c r="R16" s="774">
        <f t="shared" si="4"/>
        <v>8.503738390287944</v>
      </c>
      <c r="S16" s="756">
        <f t="shared" si="4"/>
        <v>8.500379859814142</v>
      </c>
      <c r="T16" s="770">
        <f t="shared" si="4"/>
        <v>0.9929927384715728</v>
      </c>
      <c r="U16" s="756">
        <v>9.345539761932693</v>
      </c>
      <c r="V16" s="163">
        <v>8.943479159867072</v>
      </c>
      <c r="W16" s="163">
        <f t="shared" si="2"/>
        <v>9.187088146692895</v>
      </c>
      <c r="X16" s="163">
        <v>9.130864088786721</v>
      </c>
      <c r="Y16" s="163">
        <v>9.037188877130548</v>
      </c>
      <c r="AA16" s="540"/>
      <c r="AB16" s="550"/>
      <c r="AC16" s="423"/>
      <c r="AD16" s="423"/>
      <c r="AE16" s="424"/>
    </row>
    <row r="17" spans="1:30" s="144" customFormat="1" ht="15" customHeight="1">
      <c r="A17" s="144" t="s">
        <v>78</v>
      </c>
      <c r="AD17" s="540"/>
    </row>
    <row r="18" spans="1:30" s="144" customFormat="1" ht="15" customHeight="1">
      <c r="A18" s="517" t="s">
        <v>280</v>
      </c>
      <c r="B18" s="517"/>
      <c r="C18" s="517"/>
      <c r="D18" s="517"/>
      <c r="E18" s="147"/>
      <c r="F18" s="147"/>
      <c r="G18" s="147"/>
      <c r="H18" s="147"/>
      <c r="I18" s="147"/>
      <c r="J18" s="147"/>
      <c r="K18" s="147"/>
      <c r="L18" s="147"/>
      <c r="M18" s="147"/>
      <c r="N18" s="147"/>
      <c r="O18" s="147"/>
      <c r="P18" s="147"/>
      <c r="Q18" s="147"/>
      <c r="R18" s="147"/>
      <c r="S18" s="147"/>
      <c r="T18" s="147"/>
      <c r="U18" s="147"/>
      <c r="V18" s="147"/>
      <c r="W18" s="147"/>
      <c r="X18" s="147"/>
      <c r="AD18" s="540"/>
    </row>
  </sheetData>
  <sheetProtection/>
  <mergeCells count="4">
    <mergeCell ref="A3:A4"/>
    <mergeCell ref="B3:I3"/>
    <mergeCell ref="J3:Q3"/>
    <mergeCell ref="R3:Y3"/>
  </mergeCells>
  <hyperlinks>
    <hyperlink ref="N2" location="Sommaire!A1" display="Retour au sommaire"/>
  </hyperlinks>
  <printOptions/>
  <pageMargins left="0.75" right="0.75" top="1" bottom="1" header="0.4921259845" footer="0.4921259845"/>
  <pageSetup fitToHeight="1" fitToWidth="1" horizontalDpi="600" verticalDpi="600" orientation="landscape" paperSize="9" scale="45" r:id="rId1"/>
  <headerFooter alignWithMargins="0">
    <oddFooter>&amp;L&amp;F&amp;R&amp;D&amp;T</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U54"/>
  <sheetViews>
    <sheetView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27.8515625" style="181" customWidth="1"/>
    <col min="2" max="2" width="12.00390625" style="164" customWidth="1"/>
    <col min="3" max="3" width="12.00390625" style="165" customWidth="1"/>
    <col min="4" max="4" width="12.7109375" style="183" customWidth="1"/>
    <col min="5" max="5" width="12.00390625" style="183" customWidth="1"/>
    <col min="6" max="6" width="12.00390625" style="165" customWidth="1"/>
    <col min="7" max="7" width="18.00390625" style="166" bestFit="1" customWidth="1"/>
    <col min="8" max="8" width="10.28125" style="167" bestFit="1" customWidth="1"/>
    <col min="9" max="9" width="11.421875" style="167" customWidth="1"/>
    <col min="10" max="10" width="8.7109375" style="167" customWidth="1"/>
    <col min="11" max="21" width="11.421875" style="167" customWidth="1"/>
    <col min="22" max="16384" width="11.421875" style="181" customWidth="1"/>
  </cols>
  <sheetData>
    <row r="1" spans="1:21" s="148" customFormat="1" ht="22.5" customHeight="1">
      <c r="A1" s="80" t="s">
        <v>70</v>
      </c>
      <c r="I1" s="605"/>
      <c r="J1" s="605"/>
      <c r="K1" s="605"/>
      <c r="L1" s="606"/>
      <c r="M1" s="605"/>
      <c r="N1" s="605"/>
      <c r="O1" s="605"/>
      <c r="P1" s="605"/>
      <c r="Q1" s="605"/>
      <c r="R1" s="605"/>
      <c r="S1" s="605"/>
      <c r="T1" s="605"/>
      <c r="U1" s="605"/>
    </row>
    <row r="2" spans="1:21" s="148" customFormat="1" ht="12" customHeight="1">
      <c r="A2" s="130" t="s">
        <v>278</v>
      </c>
      <c r="B2" s="149"/>
      <c r="G2" s="248" t="s">
        <v>150</v>
      </c>
      <c r="I2" s="605"/>
      <c r="J2" s="605"/>
      <c r="K2" s="605"/>
      <c r="L2" s="607"/>
      <c r="M2" s="608"/>
      <c r="N2" s="605"/>
      <c r="O2" s="605"/>
      <c r="P2" s="605"/>
      <c r="Q2" s="605"/>
      <c r="R2" s="605"/>
      <c r="S2" s="605"/>
      <c r="T2" s="605"/>
      <c r="U2" s="605"/>
    </row>
    <row r="3" spans="1:21" s="148" customFormat="1" ht="12" customHeight="1">
      <c r="A3" s="877" t="s">
        <v>15</v>
      </c>
      <c r="B3" s="875" t="s">
        <v>19</v>
      </c>
      <c r="C3" s="876"/>
      <c r="D3" s="875" t="s">
        <v>20</v>
      </c>
      <c r="E3" s="876"/>
      <c r="F3" s="879" t="s">
        <v>104</v>
      </c>
      <c r="I3" s="605"/>
      <c r="J3" s="605"/>
      <c r="K3" s="605"/>
      <c r="L3" s="867"/>
      <c r="M3" s="869"/>
      <c r="N3" s="870"/>
      <c r="O3" s="869"/>
      <c r="P3" s="870"/>
      <c r="Q3" s="871"/>
      <c r="R3" s="605"/>
      <c r="S3" s="605"/>
      <c r="T3" s="605"/>
      <c r="U3" s="605"/>
    </row>
    <row r="4" spans="1:21" s="170" customFormat="1" ht="56.25" customHeight="1">
      <c r="A4" s="878"/>
      <c r="B4" s="184" t="s">
        <v>81</v>
      </c>
      <c r="C4" s="185" t="s">
        <v>82</v>
      </c>
      <c r="D4" s="186" t="s">
        <v>83</v>
      </c>
      <c r="E4" s="187" t="s">
        <v>82</v>
      </c>
      <c r="F4" s="880"/>
      <c r="G4" s="169"/>
      <c r="H4" s="169"/>
      <c r="I4" s="169"/>
      <c r="J4" s="169"/>
      <c r="K4" s="169"/>
      <c r="L4" s="868"/>
      <c r="M4" s="609"/>
      <c r="N4" s="610"/>
      <c r="O4" s="610"/>
      <c r="P4" s="611"/>
      <c r="Q4" s="872"/>
      <c r="R4" s="169"/>
      <c r="S4" s="169"/>
      <c r="T4" s="169"/>
      <c r="U4" s="169"/>
    </row>
    <row r="5" spans="1:17" s="169" customFormat="1" ht="11.25">
      <c r="A5" s="188"/>
      <c r="B5" s="457"/>
      <c r="C5" s="455"/>
      <c r="D5" s="458"/>
      <c r="E5" s="456"/>
      <c r="F5" s="189"/>
      <c r="L5" s="175"/>
      <c r="M5" s="612"/>
      <c r="N5" s="613"/>
      <c r="O5" s="614"/>
      <c r="P5" s="615"/>
      <c r="Q5" s="613"/>
    </row>
    <row r="6" spans="1:17" s="172" customFormat="1" ht="14.25" customHeight="1">
      <c r="A6" s="190" t="s">
        <v>84</v>
      </c>
      <c r="B6" s="626">
        <v>16193.584242395693</v>
      </c>
      <c r="C6" s="631">
        <f>B6/B$47*100</f>
        <v>74.71000314314014</v>
      </c>
      <c r="D6" s="626">
        <v>122456.5834467263</v>
      </c>
      <c r="E6" s="459">
        <f>D6/D$47*100</f>
        <v>62.51504513150257</v>
      </c>
      <c r="F6" s="182">
        <v>7.562043190298059</v>
      </c>
      <c r="G6" s="466"/>
      <c r="H6" s="466"/>
      <c r="M6" s="616"/>
      <c r="N6" s="616"/>
      <c r="O6" s="617"/>
      <c r="P6" s="459"/>
      <c r="Q6" s="618"/>
    </row>
    <row r="7" spans="1:17" s="175" customFormat="1" ht="12.75">
      <c r="A7" s="191" t="s">
        <v>245</v>
      </c>
      <c r="B7" s="627">
        <v>1306.8625435927493</v>
      </c>
      <c r="C7" s="632">
        <f aca="true" t="shared" si="0" ref="C7:E47">B7/B$47*100</f>
        <v>6.029283157946637</v>
      </c>
      <c r="D7" s="627">
        <v>8380.398197720617</v>
      </c>
      <c r="E7" s="460">
        <f t="shared" si="0"/>
        <v>4.2782589290381905</v>
      </c>
      <c r="F7" s="173">
        <v>6.412608761960322</v>
      </c>
      <c r="G7" s="434"/>
      <c r="H7" s="434"/>
      <c r="I7" s="603"/>
      <c r="J7" s="603"/>
      <c r="K7" s="603"/>
      <c r="M7" s="619"/>
      <c r="N7" s="619"/>
      <c r="O7" s="617"/>
      <c r="P7" s="460"/>
      <c r="Q7" s="620"/>
    </row>
    <row r="8" spans="1:17" s="175" customFormat="1" ht="12.75">
      <c r="A8" s="518" t="s">
        <v>85</v>
      </c>
      <c r="B8" s="627">
        <v>273.1330443818992</v>
      </c>
      <c r="C8" s="632">
        <f t="shared" si="0"/>
        <v>1.2601145181215467</v>
      </c>
      <c r="D8" s="627">
        <v>2145.107113387519</v>
      </c>
      <c r="E8" s="460">
        <f t="shared" si="0"/>
        <v>1.0950939854015087</v>
      </c>
      <c r="F8" s="173">
        <v>7.853707771763398</v>
      </c>
      <c r="G8" s="434"/>
      <c r="H8" s="434"/>
      <c r="I8" s="603"/>
      <c r="J8" s="603"/>
      <c r="K8" s="603"/>
      <c r="L8" s="621"/>
      <c r="M8" s="619"/>
      <c r="N8" s="619"/>
      <c r="O8" s="617"/>
      <c r="P8" s="460"/>
      <c r="Q8" s="620"/>
    </row>
    <row r="9" spans="1:17" s="175" customFormat="1" ht="12.75">
      <c r="A9" s="518" t="s">
        <v>72</v>
      </c>
      <c r="B9" s="627">
        <v>1256.9249990671606</v>
      </c>
      <c r="C9" s="632">
        <f t="shared" si="0"/>
        <v>5.798893513960354</v>
      </c>
      <c r="D9" s="627">
        <v>6279.061617901757</v>
      </c>
      <c r="E9" s="460">
        <f t="shared" si="0"/>
        <v>3.2055101439064995</v>
      </c>
      <c r="F9" s="173">
        <v>4.9955738190916925</v>
      </c>
      <c r="G9" s="434"/>
      <c r="H9" s="434"/>
      <c r="I9" s="603"/>
      <c r="J9" s="603"/>
      <c r="K9" s="603"/>
      <c r="L9" s="621"/>
      <c r="M9" s="619"/>
      <c r="N9" s="619"/>
      <c r="O9" s="617"/>
      <c r="P9" s="460"/>
      <c r="Q9" s="620"/>
    </row>
    <row r="10" spans="1:17" s="175" customFormat="1" ht="12.75">
      <c r="A10" s="518" t="s">
        <v>214</v>
      </c>
      <c r="B10" s="627">
        <v>1418.7176337811059</v>
      </c>
      <c r="C10" s="632">
        <f t="shared" si="0"/>
        <v>6.545332848642664</v>
      </c>
      <c r="D10" s="627">
        <v>4835.569235200387</v>
      </c>
      <c r="E10" s="460">
        <f t="shared" si="0"/>
        <v>2.468595974724126</v>
      </c>
      <c r="F10" s="173">
        <v>3.40840849515124</v>
      </c>
      <c r="G10" s="434"/>
      <c r="H10" s="434"/>
      <c r="I10" s="603"/>
      <c r="J10" s="603"/>
      <c r="K10" s="603"/>
      <c r="L10" s="621"/>
      <c r="M10" s="619"/>
      <c r="N10" s="619"/>
      <c r="O10" s="617"/>
      <c r="P10" s="460"/>
      <c r="Q10" s="620"/>
    </row>
    <row r="11" spans="1:17" s="175" customFormat="1" ht="12.75">
      <c r="A11" s="518" t="s">
        <v>106</v>
      </c>
      <c r="B11" s="627">
        <v>476.0715348100324</v>
      </c>
      <c r="C11" s="632">
        <f t="shared" si="0"/>
        <v>2.196382550621493</v>
      </c>
      <c r="D11" s="627">
        <v>1932.4402964257613</v>
      </c>
      <c r="E11" s="460">
        <f t="shared" si="0"/>
        <v>0.9865259093852358</v>
      </c>
      <c r="F11" s="173">
        <v>4.059138501521344</v>
      </c>
      <c r="G11" s="434"/>
      <c r="H11" s="434"/>
      <c r="I11" s="603"/>
      <c r="J11" s="603"/>
      <c r="K11" s="603"/>
      <c r="L11" s="621"/>
      <c r="M11" s="619"/>
      <c r="N11" s="619"/>
      <c r="O11" s="617"/>
      <c r="P11" s="460"/>
      <c r="Q11" s="620"/>
    </row>
    <row r="12" spans="1:17" s="175" customFormat="1" ht="12.75">
      <c r="A12" s="518" t="s">
        <v>73</v>
      </c>
      <c r="B12" s="627">
        <v>3720</v>
      </c>
      <c r="C12" s="632">
        <f t="shared" si="0"/>
        <v>17.162427263315077</v>
      </c>
      <c r="D12" s="627">
        <v>34771</v>
      </c>
      <c r="E12" s="460">
        <f t="shared" si="0"/>
        <v>17.750867883825375</v>
      </c>
      <c r="F12" s="173">
        <v>9.304677320847814</v>
      </c>
      <c r="G12" s="171"/>
      <c r="I12" s="603"/>
      <c r="J12" s="603"/>
      <c r="K12" s="603"/>
      <c r="L12" s="621"/>
      <c r="M12" s="619"/>
      <c r="N12" s="619"/>
      <c r="O12" s="617"/>
      <c r="P12" s="460"/>
      <c r="Q12" s="620"/>
    </row>
    <row r="13" spans="1:17" s="175" customFormat="1" ht="12.75">
      <c r="A13" s="518" t="s">
        <v>75</v>
      </c>
      <c r="B13" s="627">
        <v>870.5856601415879</v>
      </c>
      <c r="C13" s="632">
        <f t="shared" si="0"/>
        <v>4.016495448565899</v>
      </c>
      <c r="D13" s="627">
        <v>10431.40391074791</v>
      </c>
      <c r="E13" s="460">
        <f t="shared" si="0"/>
        <v>5.325313412398421</v>
      </c>
      <c r="F13" s="173">
        <v>11.982053447849571</v>
      </c>
      <c r="G13" s="171"/>
      <c r="I13" s="603"/>
      <c r="J13" s="603"/>
      <c r="K13" s="603"/>
      <c r="L13" s="621"/>
      <c r="M13" s="619"/>
      <c r="N13" s="619"/>
      <c r="O13" s="617"/>
      <c r="P13" s="460"/>
      <c r="Q13" s="620"/>
    </row>
    <row r="14" spans="1:17" s="175" customFormat="1" ht="12.75">
      <c r="A14" s="518" t="s">
        <v>74</v>
      </c>
      <c r="B14" s="627">
        <v>2519.7242521244502</v>
      </c>
      <c r="C14" s="632">
        <f t="shared" si="0"/>
        <v>11.62488822599378</v>
      </c>
      <c r="D14" s="627">
        <v>18588.8912358427</v>
      </c>
      <c r="E14" s="460">
        <f t="shared" si="0"/>
        <v>9.48977459475549</v>
      </c>
      <c r="F14" s="173">
        <v>7.377351398737336</v>
      </c>
      <c r="G14" s="171"/>
      <c r="I14" s="603"/>
      <c r="J14" s="603"/>
      <c r="K14" s="603"/>
      <c r="L14" s="621"/>
      <c r="M14" s="619"/>
      <c r="N14" s="619"/>
      <c r="O14" s="617"/>
      <c r="P14" s="460"/>
      <c r="Q14" s="620"/>
    </row>
    <row r="15" spans="1:17" s="175" customFormat="1" ht="12.75">
      <c r="A15" s="518" t="s">
        <v>76</v>
      </c>
      <c r="B15" s="627">
        <v>760.135812347114</v>
      </c>
      <c r="C15" s="632">
        <f t="shared" si="0"/>
        <v>3.506928921948458</v>
      </c>
      <c r="D15" s="627">
        <v>3764.3045619070876</v>
      </c>
      <c r="E15" s="460">
        <f t="shared" si="0"/>
        <v>1.921706967095967</v>
      </c>
      <c r="F15" s="173">
        <v>4.952147367302474</v>
      </c>
      <c r="G15" s="171"/>
      <c r="I15" s="603"/>
      <c r="J15" s="603"/>
      <c r="K15" s="603"/>
      <c r="L15" s="621"/>
      <c r="M15" s="619"/>
      <c r="N15" s="619"/>
      <c r="O15" s="617"/>
      <c r="P15" s="460"/>
      <c r="Q15" s="620"/>
    </row>
    <row r="16" spans="1:17" s="175" customFormat="1" ht="12.75">
      <c r="A16" s="518" t="s">
        <v>86</v>
      </c>
      <c r="B16" s="627">
        <v>330.44459980856703</v>
      </c>
      <c r="C16" s="632">
        <f t="shared" si="0"/>
        <v>1.5245245722499439</v>
      </c>
      <c r="D16" s="627">
        <v>2393.3875724348272</v>
      </c>
      <c r="E16" s="460">
        <f t="shared" si="0"/>
        <v>1.2218431046872436</v>
      </c>
      <c r="F16" s="173">
        <v>7.242931413681334</v>
      </c>
      <c r="G16" s="464"/>
      <c r="H16" s="465"/>
      <c r="I16" s="603"/>
      <c r="J16" s="603"/>
      <c r="K16" s="603"/>
      <c r="L16" s="621"/>
      <c r="M16" s="619"/>
      <c r="N16" s="619"/>
      <c r="O16" s="617"/>
      <c r="P16" s="460"/>
      <c r="Q16" s="620"/>
    </row>
    <row r="17" spans="1:17" s="175" customFormat="1" ht="12.75">
      <c r="A17" s="518" t="s">
        <v>296</v>
      </c>
      <c r="B17" s="627">
        <v>357.77830918274196</v>
      </c>
      <c r="C17" s="632">
        <f t="shared" si="0"/>
        <v>1.650630163371146</v>
      </c>
      <c r="D17" s="627">
        <v>3957.8112382666036</v>
      </c>
      <c r="E17" s="460">
        <f t="shared" si="0"/>
        <v>2.0204936412409706</v>
      </c>
      <c r="F17" s="173">
        <v>11.062188893751738</v>
      </c>
      <c r="G17" s="452"/>
      <c r="I17" s="603"/>
      <c r="J17" s="603"/>
      <c r="K17" s="603"/>
      <c r="L17" s="621"/>
      <c r="M17" s="619"/>
      <c r="N17" s="619"/>
      <c r="O17" s="617"/>
      <c r="P17" s="460"/>
      <c r="Q17" s="620"/>
    </row>
    <row r="18" spans="1:17" s="175" customFormat="1" ht="12.75">
      <c r="A18" s="518" t="s">
        <v>87</v>
      </c>
      <c r="B18" s="627">
        <v>515.7058896937792</v>
      </c>
      <c r="C18" s="632">
        <f t="shared" si="0"/>
        <v>2.3792378551431925</v>
      </c>
      <c r="D18" s="627">
        <v>4502.632039399582</v>
      </c>
      <c r="E18" s="460">
        <f t="shared" si="0"/>
        <v>2.298628928154531</v>
      </c>
      <c r="F18" s="173">
        <v>8.731007594412384</v>
      </c>
      <c r="G18" s="171"/>
      <c r="I18" s="603"/>
      <c r="J18" s="603"/>
      <c r="K18" s="603"/>
      <c r="L18" s="621"/>
      <c r="M18" s="619"/>
      <c r="N18" s="619"/>
      <c r="O18" s="617"/>
      <c r="P18" s="460"/>
      <c r="Q18" s="620"/>
    </row>
    <row r="19" spans="1:17" s="175" customFormat="1" ht="12.75">
      <c r="A19" s="518" t="s">
        <v>88</v>
      </c>
      <c r="B19" s="627">
        <v>130.44127227510185</v>
      </c>
      <c r="C19" s="632">
        <f t="shared" si="0"/>
        <v>0.601798077299923</v>
      </c>
      <c r="D19" s="627">
        <v>1392.9576965631668</v>
      </c>
      <c r="E19" s="460">
        <f t="shared" si="0"/>
        <v>0.7111158160378042</v>
      </c>
      <c r="F19" s="173">
        <v>10.678811025588635</v>
      </c>
      <c r="G19" s="171"/>
      <c r="I19" s="603"/>
      <c r="J19" s="603"/>
      <c r="K19" s="603"/>
      <c r="L19" s="621"/>
      <c r="M19" s="619"/>
      <c r="N19" s="619"/>
      <c r="O19" s="617"/>
      <c r="P19" s="460"/>
      <c r="Q19" s="620"/>
    </row>
    <row r="20" spans="1:17" s="175" customFormat="1" ht="12.75">
      <c r="A20" s="518" t="s">
        <v>89</v>
      </c>
      <c r="B20" s="627">
        <v>250.43007596100972</v>
      </c>
      <c r="C20" s="632">
        <f t="shared" si="0"/>
        <v>1.1553731083944352</v>
      </c>
      <c r="D20" s="627">
        <v>2533.380780903209</v>
      </c>
      <c r="E20" s="460">
        <f t="shared" si="0"/>
        <v>1.2933107342680745</v>
      </c>
      <c r="F20" s="173">
        <v>10.116120322934533</v>
      </c>
      <c r="G20" s="453"/>
      <c r="H20" s="453"/>
      <c r="I20" s="603"/>
      <c r="J20" s="603"/>
      <c r="K20" s="603"/>
      <c r="L20" s="621"/>
      <c r="M20" s="619"/>
      <c r="N20" s="619"/>
      <c r="O20" s="617"/>
      <c r="P20" s="460"/>
      <c r="Q20" s="620"/>
    </row>
    <row r="21" spans="1:17" s="175" customFormat="1" ht="12.75">
      <c r="A21" s="518" t="s">
        <v>90</v>
      </c>
      <c r="B21" s="627">
        <v>201.54265475351917</v>
      </c>
      <c r="C21" s="632">
        <f t="shared" si="0"/>
        <v>0.9298282668448108</v>
      </c>
      <c r="D21" s="627">
        <v>848.649011549063</v>
      </c>
      <c r="E21" s="460">
        <f t="shared" si="0"/>
        <v>0.4332419684146677</v>
      </c>
      <c r="F21" s="173">
        <v>4.210766264773758</v>
      </c>
      <c r="G21" s="171"/>
      <c r="I21" s="603"/>
      <c r="J21" s="603"/>
      <c r="K21" s="603"/>
      <c r="L21" s="621"/>
      <c r="M21" s="619"/>
      <c r="N21" s="619"/>
      <c r="O21" s="617"/>
      <c r="P21" s="460"/>
      <c r="Q21" s="620"/>
    </row>
    <row r="22" spans="1:17" s="175" customFormat="1" ht="12.75">
      <c r="A22" s="518" t="s">
        <v>105</v>
      </c>
      <c r="B22" s="627">
        <v>550.2515866342598</v>
      </c>
      <c r="C22" s="632">
        <f t="shared" si="0"/>
        <v>2.538616352724247</v>
      </c>
      <c r="D22" s="627">
        <v>5454.580811892797</v>
      </c>
      <c r="E22" s="460">
        <f t="shared" si="0"/>
        <v>2.7846062337453046</v>
      </c>
      <c r="F22" s="173">
        <v>9.912885204487994</v>
      </c>
      <c r="G22" s="171"/>
      <c r="I22" s="603"/>
      <c r="J22" s="603"/>
      <c r="K22" s="603"/>
      <c r="L22" s="621"/>
      <c r="M22" s="619"/>
      <c r="N22" s="619"/>
      <c r="O22" s="617"/>
      <c r="P22" s="460"/>
      <c r="Q22" s="620"/>
    </row>
    <row r="23" spans="1:17" s="175" customFormat="1" ht="12.75">
      <c r="A23" s="518" t="s">
        <v>249</v>
      </c>
      <c r="B23" s="628">
        <v>1254.8343738406143</v>
      </c>
      <c r="C23" s="632">
        <f t="shared" si="0"/>
        <v>5.789248297996522</v>
      </c>
      <c r="D23" s="627">
        <v>10245.008126583305</v>
      </c>
      <c r="E23" s="460">
        <f t="shared" si="0"/>
        <v>5.230156904423156</v>
      </c>
      <c r="F23" s="173">
        <v>8.36103092945564</v>
      </c>
      <c r="G23" s="171"/>
      <c r="I23" s="603"/>
      <c r="J23" s="603"/>
      <c r="K23" s="603"/>
      <c r="L23" s="621"/>
      <c r="M23" s="622"/>
      <c r="N23" s="622"/>
      <c r="O23" s="617"/>
      <c r="P23" s="460"/>
      <c r="Q23" s="620"/>
    </row>
    <row r="24" spans="1:17" s="172" customFormat="1" ht="11.25">
      <c r="A24" s="192" t="s">
        <v>0</v>
      </c>
      <c r="B24" s="626">
        <v>1771.3465812270294</v>
      </c>
      <c r="C24" s="631">
        <f t="shared" si="0"/>
        <v>8.172206144739443</v>
      </c>
      <c r="D24" s="626">
        <v>25851.064038094933</v>
      </c>
      <c r="E24" s="459">
        <f t="shared" si="0"/>
        <v>13.197170699621305</v>
      </c>
      <c r="F24" s="182">
        <v>14.594018083230015</v>
      </c>
      <c r="G24" s="174"/>
      <c r="I24" s="604"/>
      <c r="J24" s="604"/>
      <c r="L24" s="623"/>
      <c r="M24" s="616"/>
      <c r="N24" s="616"/>
      <c r="O24" s="617"/>
      <c r="P24" s="459"/>
      <c r="Q24" s="618"/>
    </row>
    <row r="25" spans="1:17" s="175" customFormat="1" ht="11.25">
      <c r="A25" s="191" t="s">
        <v>246</v>
      </c>
      <c r="B25" s="628">
        <v>801.8297915829762</v>
      </c>
      <c r="C25" s="632">
        <f t="shared" si="0"/>
        <v>3.6992864181725587</v>
      </c>
      <c r="D25" s="628">
        <v>11417.676991931316</v>
      </c>
      <c r="E25" s="460">
        <f t="shared" si="0"/>
        <v>5.828813546460139</v>
      </c>
      <c r="F25" s="173">
        <v>14.239527031529326</v>
      </c>
      <c r="G25" s="171"/>
      <c r="I25" s="176"/>
      <c r="J25" s="176"/>
      <c r="M25" s="622"/>
      <c r="N25" s="622"/>
      <c r="O25" s="617"/>
      <c r="P25" s="460"/>
      <c r="Q25" s="620"/>
    </row>
    <row r="26" spans="1:17" s="175" customFormat="1" ht="11.25">
      <c r="A26" s="518" t="s">
        <v>91</v>
      </c>
      <c r="B26" s="628">
        <v>300.6664237466736</v>
      </c>
      <c r="C26" s="632">
        <f t="shared" si="0"/>
        <v>1.3871412978691817</v>
      </c>
      <c r="D26" s="628">
        <v>5093.075361977776</v>
      </c>
      <c r="E26" s="460">
        <f t="shared" si="0"/>
        <v>2.600054869656714</v>
      </c>
      <c r="F26" s="173">
        <v>16.939288725730627</v>
      </c>
      <c r="G26" s="171"/>
      <c r="L26" s="621"/>
      <c r="M26" s="622"/>
      <c r="N26" s="622"/>
      <c r="O26" s="617"/>
      <c r="P26" s="460"/>
      <c r="Q26" s="620"/>
    </row>
    <row r="27" spans="1:17" s="175" customFormat="1" ht="11.25">
      <c r="A27" s="518" t="s">
        <v>92</v>
      </c>
      <c r="B27" s="628">
        <v>100.71163638295344</v>
      </c>
      <c r="C27" s="632">
        <f t="shared" si="0"/>
        <v>0.4646387456967406</v>
      </c>
      <c r="D27" s="628">
        <v>1459.7313136619252</v>
      </c>
      <c r="E27" s="460">
        <f t="shared" si="0"/>
        <v>0.7452042706478299</v>
      </c>
      <c r="F27" s="173">
        <v>14.494167368220827</v>
      </c>
      <c r="G27" s="171"/>
      <c r="L27" s="621"/>
      <c r="M27" s="622"/>
      <c r="N27" s="622"/>
      <c r="O27" s="617"/>
      <c r="P27" s="460"/>
      <c r="Q27" s="620"/>
    </row>
    <row r="28" spans="1:17" s="175" customFormat="1" ht="11.25">
      <c r="A28" s="518" t="s">
        <v>93</v>
      </c>
      <c r="B28" s="628">
        <v>140.6347400507622</v>
      </c>
      <c r="C28" s="632">
        <f t="shared" si="0"/>
        <v>0.6488262088216209</v>
      </c>
      <c r="D28" s="628">
        <v>1699.4654740303115</v>
      </c>
      <c r="E28" s="460">
        <f t="shared" si="0"/>
        <v>0.867590437509267</v>
      </c>
      <c r="F28" s="173">
        <v>12.08425082889824</v>
      </c>
      <c r="G28" s="171"/>
      <c r="L28" s="621"/>
      <c r="M28" s="622"/>
      <c r="N28" s="622"/>
      <c r="O28" s="617"/>
      <c r="P28" s="460"/>
      <c r="Q28" s="620"/>
    </row>
    <row r="29" spans="1:17" s="175" customFormat="1" ht="11.25">
      <c r="A29" s="518" t="s">
        <v>248</v>
      </c>
      <c r="B29" s="628">
        <v>427.50398946366386</v>
      </c>
      <c r="C29" s="632">
        <f t="shared" si="0"/>
        <v>1.9723134741793404</v>
      </c>
      <c r="D29" s="634">
        <v>6181.114896493604</v>
      </c>
      <c r="E29" s="460">
        <f t="shared" si="0"/>
        <v>3.1555075753473556</v>
      </c>
      <c r="F29" s="173">
        <v>14.458613366972974</v>
      </c>
      <c r="G29" s="171"/>
      <c r="L29" s="621"/>
      <c r="M29" s="622"/>
      <c r="N29" s="622"/>
      <c r="O29" s="617"/>
      <c r="P29" s="460"/>
      <c r="Q29" s="620"/>
    </row>
    <row r="30" spans="1:17" s="172" customFormat="1" ht="11.25">
      <c r="A30" s="190" t="s">
        <v>77</v>
      </c>
      <c r="B30" s="626">
        <v>2507.416640869751</v>
      </c>
      <c r="C30" s="631">
        <f t="shared" si="0"/>
        <v>11.568106375740035</v>
      </c>
      <c r="D30" s="626">
        <v>28350.246860767158</v>
      </c>
      <c r="E30" s="459">
        <f t="shared" si="0"/>
        <v>14.473023108317646</v>
      </c>
      <c r="F30" s="182">
        <v>11.306556077945334</v>
      </c>
      <c r="G30" s="174"/>
      <c r="M30" s="616"/>
      <c r="N30" s="616"/>
      <c r="O30" s="617"/>
      <c r="P30" s="459"/>
      <c r="Q30" s="618"/>
    </row>
    <row r="31" spans="1:17" s="175" customFormat="1" ht="11.25">
      <c r="A31" s="191" t="s">
        <v>250</v>
      </c>
      <c r="B31" s="628">
        <v>747.1428320504392</v>
      </c>
      <c r="C31" s="632">
        <f t="shared" si="0"/>
        <v>3.4469850834335745</v>
      </c>
      <c r="D31" s="628">
        <v>8992.855801171267</v>
      </c>
      <c r="E31" s="460">
        <f t="shared" si="0"/>
        <v>4.590923333377923</v>
      </c>
      <c r="F31" s="173">
        <v>12.036327480371469</v>
      </c>
      <c r="G31" s="171"/>
      <c r="M31" s="622"/>
      <c r="N31" s="622"/>
      <c r="O31" s="617"/>
      <c r="P31" s="460"/>
      <c r="Q31" s="620"/>
    </row>
    <row r="32" spans="1:17" s="175" customFormat="1" ht="11.25">
      <c r="A32" s="518" t="s">
        <v>94</v>
      </c>
      <c r="B32" s="628">
        <v>139.86996810980034</v>
      </c>
      <c r="C32" s="632">
        <f t="shared" si="0"/>
        <v>0.6452978908620021</v>
      </c>
      <c r="D32" s="628">
        <v>1970.6304645494424</v>
      </c>
      <c r="E32" s="460">
        <f t="shared" si="0"/>
        <v>1.0060222893807649</v>
      </c>
      <c r="F32" s="173">
        <v>14.089017758282917</v>
      </c>
      <c r="G32" s="171"/>
      <c r="L32" s="621"/>
      <c r="M32" s="622"/>
      <c r="N32" s="622"/>
      <c r="O32" s="617"/>
      <c r="P32" s="460"/>
      <c r="Q32" s="620"/>
    </row>
    <row r="33" spans="1:17" s="175" customFormat="1" ht="11.25">
      <c r="A33" s="518" t="s">
        <v>95</v>
      </c>
      <c r="B33" s="628">
        <v>704.0075074367192</v>
      </c>
      <c r="C33" s="632">
        <f t="shared" si="0"/>
        <v>3.247977860002807</v>
      </c>
      <c r="D33" s="628">
        <v>7204.778757304112</v>
      </c>
      <c r="E33" s="460">
        <f t="shared" si="0"/>
        <v>3.678095995314971</v>
      </c>
      <c r="F33" s="173">
        <v>10.233951600227396</v>
      </c>
      <c r="G33" s="171"/>
      <c r="L33" s="621"/>
      <c r="M33" s="622"/>
      <c r="N33" s="622"/>
      <c r="O33" s="617"/>
      <c r="P33" s="460"/>
      <c r="Q33" s="620"/>
    </row>
    <row r="34" spans="1:17" s="175" customFormat="1" ht="11.25">
      <c r="A34" s="518" t="s">
        <v>96</v>
      </c>
      <c r="B34" s="628">
        <v>164.35661229072096</v>
      </c>
      <c r="C34" s="632">
        <f t="shared" si="0"/>
        <v>0.7582683880871978</v>
      </c>
      <c r="D34" s="628">
        <v>1450.5351235939693</v>
      </c>
      <c r="E34" s="460">
        <f t="shared" si="0"/>
        <v>0.740509543578409</v>
      </c>
      <c r="F34" s="173">
        <v>8.825535543578868</v>
      </c>
      <c r="G34" s="171"/>
      <c r="L34" s="621"/>
      <c r="M34" s="622"/>
      <c r="N34" s="622"/>
      <c r="O34" s="617"/>
      <c r="P34" s="460"/>
      <c r="Q34" s="620"/>
    </row>
    <row r="35" spans="1:17" s="175" customFormat="1" ht="11.25">
      <c r="A35" s="518" t="s">
        <v>97</v>
      </c>
      <c r="B35" s="628">
        <v>114.43788783323261</v>
      </c>
      <c r="C35" s="632">
        <f t="shared" si="0"/>
        <v>0.5279655715336732</v>
      </c>
      <c r="D35" s="628">
        <v>1177.1944036958116</v>
      </c>
      <c r="E35" s="460">
        <f t="shared" si="0"/>
        <v>0.6009669648150167</v>
      </c>
      <c r="F35" s="173">
        <v>10.28675402862474</v>
      </c>
      <c r="G35" s="171"/>
      <c r="L35" s="621"/>
      <c r="M35" s="622"/>
      <c r="N35" s="622"/>
      <c r="O35" s="617"/>
      <c r="P35" s="460"/>
      <c r="Q35" s="620"/>
    </row>
    <row r="36" spans="1:17" s="175" customFormat="1" ht="11.25">
      <c r="A36" s="518" t="s">
        <v>247</v>
      </c>
      <c r="B36" s="628">
        <v>637.6018331488388</v>
      </c>
      <c r="C36" s="632">
        <f t="shared" si="0"/>
        <v>2.94161158182078</v>
      </c>
      <c r="D36" s="634">
        <v>7554.2523104525535</v>
      </c>
      <c r="E36" s="460">
        <f t="shared" si="0"/>
        <v>3.8565049818505615</v>
      </c>
      <c r="F36" s="173">
        <v>11.84791498033401</v>
      </c>
      <c r="G36" s="174"/>
      <c r="L36" s="621"/>
      <c r="M36" s="622"/>
      <c r="N36" s="622"/>
      <c r="O36" s="617"/>
      <c r="P36" s="460"/>
      <c r="Q36" s="620"/>
    </row>
    <row r="37" spans="1:17" s="172" customFormat="1" ht="11.25">
      <c r="A37" s="190" t="s">
        <v>80</v>
      </c>
      <c r="B37" s="629">
        <v>1202.908272506632</v>
      </c>
      <c r="C37" s="631">
        <f t="shared" si="0"/>
        <v>5.549684336380394</v>
      </c>
      <c r="D37" s="635">
        <v>19225.48570978006</v>
      </c>
      <c r="E37" s="459">
        <f t="shared" si="0"/>
        <v>9.81476106055847</v>
      </c>
      <c r="F37" s="182">
        <v>15.982503528484182</v>
      </c>
      <c r="G37" s="174"/>
      <c r="M37" s="624"/>
      <c r="N37" s="624"/>
      <c r="O37" s="617"/>
      <c r="P37" s="459"/>
      <c r="Q37" s="618"/>
    </row>
    <row r="38" spans="1:17" s="175" customFormat="1" ht="11.25">
      <c r="A38" s="191" t="s">
        <v>297</v>
      </c>
      <c r="B38" s="628">
        <v>129.5601818425839</v>
      </c>
      <c r="C38" s="632">
        <f t="shared" si="0"/>
        <v>0.5977331174987153</v>
      </c>
      <c r="D38" s="628">
        <v>1246.0988512366441</v>
      </c>
      <c r="E38" s="460">
        <f t="shared" si="0"/>
        <v>0.6361432250579</v>
      </c>
      <c r="F38" s="173">
        <v>9.617915269296697</v>
      </c>
      <c r="G38" s="171"/>
      <c r="M38" s="622"/>
      <c r="N38" s="622"/>
      <c r="O38" s="617"/>
      <c r="P38" s="460"/>
      <c r="Q38" s="620"/>
    </row>
    <row r="39" spans="1:17" s="175" customFormat="1" ht="11.25">
      <c r="A39" s="518" t="s">
        <v>98</v>
      </c>
      <c r="B39" s="628">
        <v>49.95561953199955</v>
      </c>
      <c r="C39" s="632">
        <f t="shared" si="0"/>
        <v>0.2304730340354259</v>
      </c>
      <c r="D39" s="628">
        <v>776.7345242740796</v>
      </c>
      <c r="E39" s="460">
        <f t="shared" si="0"/>
        <v>0.39652905930790433</v>
      </c>
      <c r="F39" s="173">
        <v>15.5484914720462</v>
      </c>
      <c r="G39" s="171"/>
      <c r="L39" s="621"/>
      <c r="M39" s="622"/>
      <c r="N39" s="622"/>
      <c r="O39" s="617"/>
      <c r="P39" s="460"/>
      <c r="Q39" s="620"/>
    </row>
    <row r="40" spans="1:17" s="175" customFormat="1" ht="11.25">
      <c r="A40" s="518" t="s">
        <v>99</v>
      </c>
      <c r="B40" s="628">
        <v>116.28510751827568</v>
      </c>
      <c r="C40" s="632">
        <f t="shared" si="0"/>
        <v>0.5364878224702097</v>
      </c>
      <c r="D40" s="628">
        <v>1749.270600219746</v>
      </c>
      <c r="E40" s="460">
        <f t="shared" si="0"/>
        <v>0.8930163445848732</v>
      </c>
      <c r="F40" s="173">
        <v>15.042946062072703</v>
      </c>
      <c r="G40" s="171"/>
      <c r="L40" s="621"/>
      <c r="M40" s="622"/>
      <c r="N40" s="622"/>
      <c r="O40" s="617"/>
      <c r="P40" s="460"/>
      <c r="Q40" s="620"/>
    </row>
    <row r="41" spans="1:17" s="175" customFormat="1" ht="11.25">
      <c r="A41" s="518" t="s">
        <v>100</v>
      </c>
      <c r="B41" s="628">
        <v>133.21738891929425</v>
      </c>
      <c r="C41" s="632">
        <f t="shared" si="0"/>
        <v>0.6146058461118666</v>
      </c>
      <c r="D41" s="628">
        <v>2407.6673813249217</v>
      </c>
      <c r="E41" s="460">
        <f t="shared" si="0"/>
        <v>1.2291330589886542</v>
      </c>
      <c r="F41" s="173">
        <v>18.073221528035912</v>
      </c>
      <c r="G41" s="171"/>
      <c r="L41" s="621"/>
      <c r="M41" s="622"/>
      <c r="N41" s="622"/>
      <c r="O41" s="617"/>
      <c r="P41" s="460"/>
      <c r="Q41" s="620"/>
    </row>
    <row r="42" spans="1:17" s="175" customFormat="1" ht="11.25">
      <c r="A42" s="518" t="s">
        <v>101</v>
      </c>
      <c r="B42" s="628">
        <v>44.81939752203813</v>
      </c>
      <c r="C42" s="632">
        <f t="shared" si="0"/>
        <v>0.20677678762300633</v>
      </c>
      <c r="D42" s="634">
        <v>1145.4598627455048</v>
      </c>
      <c r="E42" s="460">
        <f t="shared" si="0"/>
        <v>0.5847662330626155</v>
      </c>
      <c r="F42" s="173">
        <v>25.557234725930243</v>
      </c>
      <c r="G42" s="171"/>
      <c r="L42" s="621"/>
      <c r="M42" s="622"/>
      <c r="N42" s="622"/>
      <c r="O42" s="617"/>
      <c r="P42" s="460"/>
      <c r="Q42" s="620"/>
    </row>
    <row r="43" spans="1:17" s="175" customFormat="1" ht="11.25">
      <c r="A43" s="518" t="s">
        <v>102</v>
      </c>
      <c r="B43" s="628">
        <v>115.66377724530254</v>
      </c>
      <c r="C43" s="632">
        <f t="shared" si="0"/>
        <v>0.5336212806378448</v>
      </c>
      <c r="D43" s="634">
        <v>1979.8514134748382</v>
      </c>
      <c r="E43" s="460">
        <f t="shared" si="0"/>
        <v>1.010729656040861</v>
      </c>
      <c r="F43" s="173">
        <v>17.11729861005595</v>
      </c>
      <c r="G43" s="171"/>
      <c r="L43" s="621"/>
      <c r="M43" s="622"/>
      <c r="N43" s="622"/>
      <c r="O43" s="617"/>
      <c r="P43" s="460"/>
      <c r="Q43" s="620"/>
    </row>
    <row r="44" spans="1:17" s="175" customFormat="1" ht="11.25">
      <c r="A44" s="518" t="s">
        <v>103</v>
      </c>
      <c r="B44" s="628">
        <v>180.22894010136395</v>
      </c>
      <c r="C44" s="632">
        <f t="shared" si="0"/>
        <v>0.831496256783341</v>
      </c>
      <c r="D44" s="634">
        <v>2458.71842237008</v>
      </c>
      <c r="E44" s="460">
        <f t="shared" si="0"/>
        <v>1.2551950153581677</v>
      </c>
      <c r="F44" s="173">
        <v>13.642195426479528</v>
      </c>
      <c r="G44" s="171"/>
      <c r="L44" s="621"/>
      <c r="M44" s="622"/>
      <c r="N44" s="622"/>
      <c r="O44" s="617"/>
      <c r="P44" s="460"/>
      <c r="Q44" s="620"/>
    </row>
    <row r="45" spans="1:17" s="175" customFormat="1" ht="11.25">
      <c r="A45" s="518" t="s">
        <v>251</v>
      </c>
      <c r="B45" s="628">
        <v>433.17785982577414</v>
      </c>
      <c r="C45" s="632">
        <f t="shared" si="0"/>
        <v>1.998490191219985</v>
      </c>
      <c r="D45" s="634">
        <v>7461.684654134244</v>
      </c>
      <c r="E45" s="460">
        <f t="shared" si="0"/>
        <v>3.809248468157493</v>
      </c>
      <c r="F45" s="173">
        <v>17.225452513051714</v>
      </c>
      <c r="G45" s="171"/>
      <c r="L45" s="621"/>
      <c r="M45" s="622"/>
      <c r="N45" s="622"/>
      <c r="O45" s="617"/>
      <c r="P45" s="460"/>
      <c r="Q45" s="620"/>
    </row>
    <row r="46" spans="1:17" s="175" customFormat="1" ht="11.25">
      <c r="A46" s="191"/>
      <c r="B46" s="628"/>
      <c r="C46" s="632"/>
      <c r="D46" s="461"/>
      <c r="E46" s="460"/>
      <c r="F46" s="173"/>
      <c r="G46" s="171"/>
      <c r="M46" s="622"/>
      <c r="N46" s="460"/>
      <c r="O46" s="617"/>
      <c r="P46" s="460"/>
      <c r="Q46" s="620"/>
    </row>
    <row r="47" spans="1:17" s="175" customFormat="1" ht="28.5" customHeight="1">
      <c r="A47" s="193" t="s">
        <v>225</v>
      </c>
      <c r="B47" s="630">
        <v>21675.255736999105</v>
      </c>
      <c r="C47" s="633">
        <f t="shared" si="0"/>
        <v>100</v>
      </c>
      <c r="D47" s="463">
        <v>195883.38005536847</v>
      </c>
      <c r="E47" s="462">
        <f t="shared" si="0"/>
        <v>100</v>
      </c>
      <c r="F47" s="194">
        <v>9.037188877130552</v>
      </c>
      <c r="G47" s="171"/>
      <c r="L47" s="625"/>
      <c r="M47" s="616"/>
      <c r="N47" s="616"/>
      <c r="O47" s="617"/>
      <c r="P47" s="459"/>
      <c r="Q47" s="618"/>
    </row>
    <row r="48" spans="1:21" s="179" customFormat="1" ht="15.75" customHeight="1">
      <c r="A48" s="144" t="s">
        <v>255</v>
      </c>
      <c r="B48" s="168"/>
      <c r="C48" s="177"/>
      <c r="D48" s="176"/>
      <c r="E48" s="178"/>
      <c r="F48" s="175"/>
      <c r="G48" s="176"/>
      <c r="H48" s="175"/>
      <c r="I48" s="175"/>
      <c r="J48" s="175"/>
      <c r="K48" s="175"/>
      <c r="L48" s="175"/>
      <c r="M48" s="175"/>
      <c r="N48" s="175"/>
      <c r="O48" s="175"/>
      <c r="P48" s="175"/>
      <c r="Q48" s="175"/>
      <c r="R48" s="175"/>
      <c r="S48" s="175"/>
      <c r="T48" s="175"/>
      <c r="U48" s="175"/>
    </row>
    <row r="49" spans="1:21" s="179" customFormat="1" ht="11.25">
      <c r="A49" s="580" t="s">
        <v>298</v>
      </c>
      <c r="B49" s="168"/>
      <c r="C49" s="180"/>
      <c r="D49" s="175"/>
      <c r="E49" s="175"/>
      <c r="F49" s="175"/>
      <c r="G49" s="175"/>
      <c r="H49" s="175"/>
      <c r="I49" s="175"/>
      <c r="J49" s="175"/>
      <c r="K49" s="175"/>
      <c r="L49" s="175"/>
      <c r="M49" s="175"/>
      <c r="N49" s="175"/>
      <c r="O49" s="175"/>
      <c r="P49" s="175"/>
      <c r="Q49" s="175"/>
      <c r="R49" s="175"/>
      <c r="S49" s="175"/>
      <c r="T49" s="175"/>
      <c r="U49" s="175"/>
    </row>
    <row r="50" spans="1:6" ht="23.25" customHeight="1">
      <c r="A50" s="873" t="s">
        <v>299</v>
      </c>
      <c r="B50" s="874"/>
      <c r="C50" s="874"/>
      <c r="D50" s="874"/>
      <c r="E50" s="874"/>
      <c r="F50" s="874"/>
    </row>
    <row r="51" ht="12.75">
      <c r="A51" s="517" t="s">
        <v>280</v>
      </c>
    </row>
    <row r="53" spans="2:4" ht="12.75">
      <c r="B53" s="454"/>
      <c r="C53" s="454"/>
      <c r="D53" s="454"/>
    </row>
    <row r="54" spans="2:4" ht="12.75">
      <c r="B54" s="454"/>
      <c r="C54" s="454"/>
      <c r="D54" s="454"/>
    </row>
  </sheetData>
  <sheetProtection/>
  <mergeCells count="9">
    <mergeCell ref="A50:F50"/>
    <mergeCell ref="B3:C3"/>
    <mergeCell ref="A3:A4"/>
    <mergeCell ref="D3:E3"/>
    <mergeCell ref="F3:F4"/>
    <mergeCell ref="L3:L4"/>
    <mergeCell ref="M3:N3"/>
    <mergeCell ref="O3:P3"/>
    <mergeCell ref="Q3:Q4"/>
  </mergeCells>
  <hyperlinks>
    <hyperlink ref="G2" location="Sommaire!A1" display="Retour au sommaire"/>
  </hyperlinks>
  <printOptions/>
  <pageMargins left="0.75" right="0.75" top="1" bottom="1" header="0.4921259845" footer="0.4921259845"/>
  <pageSetup fitToHeight="1" fitToWidth="1" horizontalDpi="600" verticalDpi="600" orientation="landscape" paperSize="9" scale="67" r:id="rId1"/>
  <headerFooter alignWithMargins="0">
    <oddFooter>&amp;L&amp;F&amp;R&amp;D&amp;T</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T31"/>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22.7109375" style="202" customWidth="1"/>
    <col min="2" max="2" width="23.7109375" style="202" customWidth="1"/>
    <col min="3" max="5" width="12.00390625" style="202" customWidth="1"/>
    <col min="6" max="6" width="11.8515625" style="202" customWidth="1"/>
    <col min="7" max="7" width="14.7109375" style="202" bestFit="1" customWidth="1"/>
    <col min="8" max="8" width="11.7109375" style="202" bestFit="1" customWidth="1"/>
    <col min="9" max="9" width="11.57421875" style="202" bestFit="1" customWidth="1"/>
    <col min="10" max="10" width="11.28125" style="202" customWidth="1"/>
    <col min="11" max="11" width="14.00390625" style="202" customWidth="1"/>
    <col min="12" max="13" width="13.421875" style="202" customWidth="1"/>
    <col min="14" max="14" width="13.57421875" style="202" customWidth="1"/>
    <col min="15" max="16" width="12.00390625" style="202" customWidth="1"/>
    <col min="17" max="17" width="12.421875" style="202" customWidth="1"/>
    <col min="18" max="18" width="13.00390625" style="202" customWidth="1"/>
    <col min="19" max="19" width="12.7109375" style="202" customWidth="1"/>
    <col min="20" max="22" width="10.7109375" style="202" customWidth="1"/>
    <col min="23" max="23" width="10.140625" style="202" customWidth="1"/>
    <col min="24" max="24" width="10.421875" style="202" customWidth="1"/>
    <col min="25" max="16384" width="11.421875" style="202" customWidth="1"/>
  </cols>
  <sheetData>
    <row r="1" ht="15.75">
      <c r="A1" s="80" t="s">
        <v>116</v>
      </c>
    </row>
    <row r="2" spans="1:16" ht="12.75">
      <c r="A2" s="130" t="s">
        <v>239</v>
      </c>
      <c r="P2" s="248" t="s">
        <v>150</v>
      </c>
    </row>
    <row r="4" spans="1:20" s="200" customFormat="1" ht="21.75" customHeight="1">
      <c r="A4" s="883" t="s">
        <v>15</v>
      </c>
      <c r="B4" s="885" t="s">
        <v>107</v>
      </c>
      <c r="C4" s="859" t="s">
        <v>66</v>
      </c>
      <c r="D4" s="860"/>
      <c r="E4" s="860"/>
      <c r="F4" s="860"/>
      <c r="G4" s="860"/>
      <c r="H4" s="860"/>
      <c r="I4" s="860"/>
      <c r="J4" s="860"/>
      <c r="K4" s="881" t="s">
        <v>271</v>
      </c>
      <c r="L4" s="859" t="s">
        <v>67</v>
      </c>
      <c r="M4" s="860"/>
      <c r="N4" s="860"/>
      <c r="O4" s="860"/>
      <c r="P4" s="860"/>
      <c r="Q4" s="860"/>
      <c r="R4" s="860"/>
      <c r="S4" s="861"/>
      <c r="T4" s="881" t="s">
        <v>272</v>
      </c>
    </row>
    <row r="5" spans="1:20" s="195" customFormat="1" ht="44.25" customHeight="1">
      <c r="A5" s="884"/>
      <c r="B5" s="886"/>
      <c r="C5" s="921">
        <v>2005</v>
      </c>
      <c r="D5" s="921">
        <v>2006</v>
      </c>
      <c r="E5" s="921">
        <v>2007</v>
      </c>
      <c r="F5" s="567">
        <v>2008</v>
      </c>
      <c r="G5" s="347">
        <v>2009</v>
      </c>
      <c r="H5" s="567">
        <v>2010</v>
      </c>
      <c r="I5" s="348">
        <v>2011</v>
      </c>
      <c r="J5" s="922">
        <v>2012</v>
      </c>
      <c r="K5" s="882"/>
      <c r="L5" s="921">
        <v>2005</v>
      </c>
      <c r="M5" s="921">
        <v>2006</v>
      </c>
      <c r="N5" s="921">
        <v>2007</v>
      </c>
      <c r="O5" s="567">
        <v>2008</v>
      </c>
      <c r="P5" s="347">
        <v>2009</v>
      </c>
      <c r="Q5" s="567">
        <v>2010</v>
      </c>
      <c r="R5" s="348">
        <v>2011</v>
      </c>
      <c r="S5" s="922">
        <v>2012</v>
      </c>
      <c r="T5" s="882"/>
    </row>
    <row r="6" spans="1:20" s="195" customFormat="1" ht="11.25">
      <c r="A6" s="206" t="s">
        <v>69</v>
      </c>
      <c r="B6" s="208" t="s">
        <v>108</v>
      </c>
      <c r="C6" s="204">
        <v>158821.52903000073</v>
      </c>
      <c r="D6" s="204">
        <v>157190.9409300008</v>
      </c>
      <c r="E6" s="204">
        <v>158767.72050000037</v>
      </c>
      <c r="F6" s="204">
        <v>148828.57932000107</v>
      </c>
      <c r="G6" s="204">
        <v>148110.55244619687</v>
      </c>
      <c r="H6" s="204">
        <v>143067.550866</v>
      </c>
      <c r="I6" s="204">
        <v>146452.843036</v>
      </c>
      <c r="J6" s="204">
        <v>145870.2899590522</v>
      </c>
      <c r="K6" s="210">
        <v>80.6928759381717</v>
      </c>
      <c r="L6" s="777">
        <v>862898.0198899987</v>
      </c>
      <c r="M6" s="204">
        <v>859291.0568899977</v>
      </c>
      <c r="N6" s="204">
        <v>853297.6155299963</v>
      </c>
      <c r="O6" s="204">
        <v>809591.8224300098</v>
      </c>
      <c r="P6" s="209">
        <v>778283.4988714281</v>
      </c>
      <c r="Q6" s="209">
        <v>764129.90933</v>
      </c>
      <c r="R6" s="209">
        <v>782171.63836</v>
      </c>
      <c r="S6" s="204">
        <v>764676.0380313622</v>
      </c>
      <c r="T6" s="210">
        <v>80.02694863692574</v>
      </c>
    </row>
    <row r="7" spans="1:20" s="195" customFormat="1" ht="11.25">
      <c r="A7" s="199"/>
      <c r="B7" s="198" t="s">
        <v>109</v>
      </c>
      <c r="C7" s="196">
        <v>24606.33168000002</v>
      </c>
      <c r="D7" s="196">
        <v>25205.813829999952</v>
      </c>
      <c r="E7" s="196">
        <v>25446.549970000033</v>
      </c>
      <c r="F7" s="196">
        <v>24556.607919999875</v>
      </c>
      <c r="G7" s="196">
        <v>24363.950945165838</v>
      </c>
      <c r="H7" s="196">
        <v>24147.8791</v>
      </c>
      <c r="I7" s="196">
        <v>24781.7367</v>
      </c>
      <c r="J7" s="196">
        <v>25973.889819125572</v>
      </c>
      <c r="K7" s="211">
        <v>14.368298502695723</v>
      </c>
      <c r="L7" s="775">
        <v>139893.75066000005</v>
      </c>
      <c r="M7" s="196">
        <v>139124.42739999978</v>
      </c>
      <c r="N7" s="196">
        <v>141058.29926</v>
      </c>
      <c r="O7" s="196">
        <v>134025.66671000022</v>
      </c>
      <c r="P7" s="197">
        <v>131591.4062858445</v>
      </c>
      <c r="Q7" s="197">
        <v>127953.628</v>
      </c>
      <c r="R7" s="197">
        <v>132848.093</v>
      </c>
      <c r="S7" s="196">
        <v>135676.30194032245</v>
      </c>
      <c r="T7" s="211">
        <v>14.199163968285475</v>
      </c>
    </row>
    <row r="8" spans="1:20" s="195" customFormat="1" ht="11.25">
      <c r="A8" s="199"/>
      <c r="B8" s="198" t="s">
        <v>110</v>
      </c>
      <c r="C8" s="196">
        <v>2318.0951200000018</v>
      </c>
      <c r="D8" s="196">
        <v>2222.2076600000037</v>
      </c>
      <c r="E8" s="196">
        <v>2248.27214</v>
      </c>
      <c r="F8" s="196">
        <v>2343.7199799999994</v>
      </c>
      <c r="G8" s="196">
        <v>2253.5333748142593</v>
      </c>
      <c r="H8" s="196">
        <v>2443.45454</v>
      </c>
      <c r="I8" s="196">
        <v>2593.27532</v>
      </c>
      <c r="J8" s="196">
        <v>2782.0392463284984</v>
      </c>
      <c r="K8" s="211">
        <v>1.538975125243995</v>
      </c>
      <c r="L8" s="775">
        <v>18077.534940000012</v>
      </c>
      <c r="M8" s="196">
        <v>18471.9039</v>
      </c>
      <c r="N8" s="196">
        <v>17185.096449999994</v>
      </c>
      <c r="O8" s="196">
        <v>16113.512550000009</v>
      </c>
      <c r="P8" s="197">
        <v>15630.808978588715</v>
      </c>
      <c r="Q8" s="197">
        <v>15645.5758</v>
      </c>
      <c r="R8" s="197">
        <v>17642.0854</v>
      </c>
      <c r="S8" s="196">
        <v>19199.08194248418</v>
      </c>
      <c r="T8" s="211">
        <v>2.009274343737569</v>
      </c>
    </row>
    <row r="9" spans="1:20" s="195" customFormat="1" ht="11.25">
      <c r="A9" s="199"/>
      <c r="B9" s="198" t="s">
        <v>111</v>
      </c>
      <c r="C9" s="196">
        <v>2383.567099999998</v>
      </c>
      <c r="D9" s="196">
        <v>2444.4260800000006</v>
      </c>
      <c r="E9" s="196">
        <v>2307.0292299999996</v>
      </c>
      <c r="F9" s="196">
        <v>2129.256849999999</v>
      </c>
      <c r="G9" s="196">
        <v>2487.381075329295</v>
      </c>
      <c r="H9" s="196">
        <v>2229.60643</v>
      </c>
      <c r="I9" s="196">
        <v>2479.51456</v>
      </c>
      <c r="J9" s="196">
        <v>2282.181338525363</v>
      </c>
      <c r="K9" s="211">
        <v>1.262462532087465</v>
      </c>
      <c r="L9" s="775">
        <v>8766.994239999993</v>
      </c>
      <c r="M9" s="196">
        <v>9720.442909999994</v>
      </c>
      <c r="N9" s="196">
        <v>8501.885000000002</v>
      </c>
      <c r="O9" s="196">
        <v>8080.959740000001</v>
      </c>
      <c r="P9" s="197">
        <v>10225.831818520699</v>
      </c>
      <c r="Q9" s="197">
        <v>7937.73719</v>
      </c>
      <c r="R9" s="197">
        <v>8767.67325</v>
      </c>
      <c r="S9" s="196">
        <v>8679.061768393169</v>
      </c>
      <c r="T9" s="211">
        <v>0.9083046882756112</v>
      </c>
    </row>
    <row r="10" spans="1:20" s="195" customFormat="1" ht="11.25">
      <c r="A10" s="199"/>
      <c r="B10" s="198" t="s">
        <v>112</v>
      </c>
      <c r="C10" s="196">
        <v>2030.267199999999</v>
      </c>
      <c r="D10" s="196">
        <v>1824.77151</v>
      </c>
      <c r="E10" s="196">
        <v>2197.77189</v>
      </c>
      <c r="F10" s="196">
        <v>1931.904419999999</v>
      </c>
      <c r="G10" s="196">
        <v>2325.610328867561</v>
      </c>
      <c r="H10" s="196">
        <v>2445.62183</v>
      </c>
      <c r="I10" s="196">
        <v>2713.81229</v>
      </c>
      <c r="J10" s="196">
        <v>2711.6393719511625</v>
      </c>
      <c r="K10" s="211">
        <v>1.5000311543312894</v>
      </c>
      <c r="L10" s="775">
        <v>12482.99534</v>
      </c>
      <c r="M10" s="196">
        <v>11881.61250000001</v>
      </c>
      <c r="N10" s="196">
        <v>15316.30034000001</v>
      </c>
      <c r="O10" s="196">
        <v>13531.740389999986</v>
      </c>
      <c r="P10" s="197">
        <v>15123.910638416137</v>
      </c>
      <c r="Q10" s="197">
        <v>15212.3676</v>
      </c>
      <c r="R10" s="197">
        <v>16858.3208</v>
      </c>
      <c r="S10" s="196">
        <v>17859.203689128208</v>
      </c>
      <c r="T10" s="211">
        <v>1.8690497743406993</v>
      </c>
    </row>
    <row r="11" spans="1:20" s="195" customFormat="1" ht="11.25">
      <c r="A11" s="199"/>
      <c r="B11" s="198" t="s">
        <v>113</v>
      </c>
      <c r="C11" s="196">
        <v>582.51559</v>
      </c>
      <c r="D11" s="196">
        <v>550.6938100000001</v>
      </c>
      <c r="E11" s="196">
        <v>595.05092</v>
      </c>
      <c r="F11" s="196">
        <v>571.9713800000001</v>
      </c>
      <c r="G11" s="196">
        <v>597.3159615699043</v>
      </c>
      <c r="H11" s="196">
        <v>445.689451</v>
      </c>
      <c r="I11" s="196">
        <v>499.739163</v>
      </c>
      <c r="J11" s="196">
        <v>530.7088602771745</v>
      </c>
      <c r="K11" s="211">
        <v>0.2935787968451694</v>
      </c>
      <c r="L11" s="775">
        <v>6338.0876899999985</v>
      </c>
      <c r="M11" s="196">
        <v>5825.31641</v>
      </c>
      <c r="N11" s="196">
        <v>7106.31632</v>
      </c>
      <c r="O11" s="196">
        <v>6814.2925000000005</v>
      </c>
      <c r="P11" s="197">
        <v>7647.99434426765</v>
      </c>
      <c r="Q11" s="197">
        <v>4441.99635</v>
      </c>
      <c r="R11" s="197">
        <v>6573.71006</v>
      </c>
      <c r="S11" s="196">
        <v>6585.830061882454</v>
      </c>
      <c r="T11" s="211">
        <v>0.6892381320730917</v>
      </c>
    </row>
    <row r="12" spans="1:20" s="195" customFormat="1" ht="11.25">
      <c r="A12" s="199"/>
      <c r="B12" s="198" t="s">
        <v>114</v>
      </c>
      <c r="C12" s="196">
        <v>949.7197799999999</v>
      </c>
      <c r="D12" s="196">
        <v>909.2411799999998</v>
      </c>
      <c r="E12" s="196">
        <v>763.87427</v>
      </c>
      <c r="F12" s="196">
        <v>988.8800699999998</v>
      </c>
      <c r="G12" s="196">
        <v>864.3720589742029</v>
      </c>
      <c r="H12" s="196">
        <v>1149</v>
      </c>
      <c r="I12" s="196">
        <v>959.995254</v>
      </c>
      <c r="J12" s="196">
        <v>621.4549767388586</v>
      </c>
      <c r="K12" s="211">
        <v>0.34377795062466143</v>
      </c>
      <c r="L12" s="775">
        <v>3069.14491</v>
      </c>
      <c r="M12" s="196">
        <v>3922.0366300000023</v>
      </c>
      <c r="N12" s="196">
        <v>2754.53236</v>
      </c>
      <c r="O12" s="196">
        <v>3821.620430000001</v>
      </c>
      <c r="P12" s="197">
        <v>3370.1018161643906</v>
      </c>
      <c r="Q12" s="197">
        <v>4257</v>
      </c>
      <c r="R12" s="197">
        <v>4297.431156</v>
      </c>
      <c r="S12" s="196">
        <v>2847.6545176921313</v>
      </c>
      <c r="T12" s="211">
        <v>0.2980204563618235</v>
      </c>
    </row>
    <row r="13" spans="1:20" s="195" customFormat="1" ht="11.25">
      <c r="A13" s="207"/>
      <c r="B13" s="212" t="s">
        <v>50</v>
      </c>
      <c r="C13" s="205">
        <v>191692.02550000077</v>
      </c>
      <c r="D13" s="205">
        <v>190348.09500000076</v>
      </c>
      <c r="E13" s="205">
        <v>192326.26892000038</v>
      </c>
      <c r="F13" s="205">
        <v>181350.91994000095</v>
      </c>
      <c r="G13" s="205">
        <v>181002.71619091794</v>
      </c>
      <c r="H13" s="205">
        <v>175929.14469400002</v>
      </c>
      <c r="I13" s="205">
        <v>180480.916</v>
      </c>
      <c r="J13" s="205">
        <v>180772.20357199883</v>
      </c>
      <c r="K13" s="213">
        <v>100</v>
      </c>
      <c r="L13" s="776">
        <v>1051526.5276699988</v>
      </c>
      <c r="M13" s="262">
        <v>1048236.7966399975</v>
      </c>
      <c r="N13" s="262">
        <v>1045220.0452599962</v>
      </c>
      <c r="O13" s="205">
        <v>991979.61475001</v>
      </c>
      <c r="P13" s="205">
        <v>961873.5527532302</v>
      </c>
      <c r="Q13" s="205">
        <v>939577.7610600002</v>
      </c>
      <c r="R13" s="205">
        <v>969158.952</v>
      </c>
      <c r="S13" s="205">
        <v>955523.1719512648</v>
      </c>
      <c r="T13" s="213">
        <v>100</v>
      </c>
    </row>
    <row r="14" spans="1:20" s="200" customFormat="1" ht="11.25">
      <c r="A14" s="206" t="s">
        <v>222</v>
      </c>
      <c r="B14" s="208" t="s">
        <v>108</v>
      </c>
      <c r="C14" s="196">
        <v>6545.8121999999885</v>
      </c>
      <c r="D14" s="196">
        <v>6557.313059999994</v>
      </c>
      <c r="E14" s="196">
        <v>6514.775950000012</v>
      </c>
      <c r="F14" s="204">
        <v>6227.596090000004</v>
      </c>
      <c r="G14" s="204">
        <v>5791.399145015836</v>
      </c>
      <c r="H14" s="204">
        <v>5936.2622891</v>
      </c>
      <c r="I14" s="204">
        <f>I22-I6</f>
        <v>6013.815452999988</v>
      </c>
      <c r="J14" s="204">
        <v>5939.438217360011</v>
      </c>
      <c r="K14" s="210">
        <v>26.501111502967984</v>
      </c>
      <c r="L14" s="204">
        <v>53132.500360000005</v>
      </c>
      <c r="M14" s="204">
        <v>52074.44574000002</v>
      </c>
      <c r="N14" s="204">
        <v>54438.547009999966</v>
      </c>
      <c r="O14" s="204">
        <v>52548.60754999998</v>
      </c>
      <c r="P14" s="209">
        <v>45637.7961327926</v>
      </c>
      <c r="Q14" s="209">
        <v>48698.993366</v>
      </c>
      <c r="R14" s="204">
        <v>48671.3298500001</v>
      </c>
      <c r="S14" s="204">
        <v>46840.55430013907</v>
      </c>
      <c r="T14" s="210">
        <v>22.518965775095136</v>
      </c>
    </row>
    <row r="15" spans="1:20" s="200" customFormat="1" ht="11.25">
      <c r="A15" s="199"/>
      <c r="B15" s="198" t="s">
        <v>109</v>
      </c>
      <c r="C15" s="196">
        <v>1782.4204700000018</v>
      </c>
      <c r="D15" s="196">
        <v>1749.7934300000013</v>
      </c>
      <c r="E15" s="196">
        <v>1593.3302299999993</v>
      </c>
      <c r="F15" s="196">
        <v>1797.00702</v>
      </c>
      <c r="G15" s="196">
        <v>1701.0274359759796</v>
      </c>
      <c r="H15" s="196">
        <v>1769.11162</v>
      </c>
      <c r="I15" s="196">
        <f aca="true" t="shared" si="0" ref="I15:I20">I23-I7</f>
        <v>1752.4460999999974</v>
      </c>
      <c r="J15" s="196">
        <v>1445.7555299793273</v>
      </c>
      <c r="K15" s="211">
        <v>6.450800076348765</v>
      </c>
      <c r="L15" s="196">
        <v>10806.017109999997</v>
      </c>
      <c r="M15" s="196">
        <v>10725.773399999998</v>
      </c>
      <c r="N15" s="196">
        <v>9981.703860000003</v>
      </c>
      <c r="O15" s="196">
        <v>10416.102200000007</v>
      </c>
      <c r="P15" s="197">
        <v>8615.004767239494</v>
      </c>
      <c r="Q15" s="197">
        <v>7600.73151</v>
      </c>
      <c r="R15" s="196">
        <v>8740.790000000008</v>
      </c>
      <c r="S15" s="196">
        <v>7851.751511823941</v>
      </c>
      <c r="T15" s="211">
        <v>3.7747914432513423</v>
      </c>
    </row>
    <row r="16" spans="1:20" s="200" customFormat="1" ht="11.25">
      <c r="A16" s="199"/>
      <c r="B16" s="198" t="s">
        <v>110</v>
      </c>
      <c r="C16" s="196">
        <v>11687.740520000023</v>
      </c>
      <c r="D16" s="196">
        <v>11492.426029999999</v>
      </c>
      <c r="E16" s="196">
        <v>11717.008730000034</v>
      </c>
      <c r="F16" s="196">
        <v>11003.404210000008</v>
      </c>
      <c r="G16" s="196">
        <v>11712.294660672766</v>
      </c>
      <c r="H16" s="196">
        <v>11998.5404</v>
      </c>
      <c r="I16" s="196">
        <f t="shared" si="0"/>
        <v>13264.13208</v>
      </c>
      <c r="J16" s="196">
        <v>13172.517289157882</v>
      </c>
      <c r="K16" s="211">
        <v>58.774304349933985</v>
      </c>
      <c r="L16" s="196">
        <v>128635.47040000025</v>
      </c>
      <c r="M16" s="196">
        <v>123923.77935999985</v>
      </c>
      <c r="N16" s="196">
        <v>124964.82434000014</v>
      </c>
      <c r="O16" s="196">
        <v>123618.37569999993</v>
      </c>
      <c r="P16" s="197">
        <v>127608.97208327494</v>
      </c>
      <c r="Q16" s="197">
        <v>133342.879</v>
      </c>
      <c r="R16" s="196">
        <v>141826.54559999998</v>
      </c>
      <c r="S16" s="196">
        <v>138037.356868806</v>
      </c>
      <c r="T16" s="211">
        <v>66.36254761408763</v>
      </c>
    </row>
    <row r="17" spans="1:20" s="200" customFormat="1" ht="11.25">
      <c r="A17" s="199"/>
      <c r="B17" s="198" t="s">
        <v>111</v>
      </c>
      <c r="C17" s="196">
        <v>1833.4564399999983</v>
      </c>
      <c r="D17" s="196">
        <v>1820.3107599999992</v>
      </c>
      <c r="E17" s="196">
        <v>1756.9561399999998</v>
      </c>
      <c r="F17" s="196">
        <v>1436.0619999999994</v>
      </c>
      <c r="G17" s="196">
        <v>1367.3987707022695</v>
      </c>
      <c r="H17" s="196">
        <v>1251.04</v>
      </c>
      <c r="I17" s="196">
        <f t="shared" si="0"/>
        <v>1341.83707</v>
      </c>
      <c r="J17" s="196">
        <v>1233.5517353278112</v>
      </c>
      <c r="K17" s="211">
        <v>5.503970390171412</v>
      </c>
      <c r="L17" s="196">
        <v>10463.407659999995</v>
      </c>
      <c r="M17" s="196">
        <v>10763.506430000003</v>
      </c>
      <c r="N17" s="196">
        <v>9839.351279999988</v>
      </c>
      <c r="O17" s="196">
        <v>8665.36422</v>
      </c>
      <c r="P17" s="197">
        <v>7527.021699441447</v>
      </c>
      <c r="Q17" s="197">
        <v>6810.76974</v>
      </c>
      <c r="R17" s="196">
        <v>8058.49625</v>
      </c>
      <c r="S17" s="196">
        <v>7130.899522987805</v>
      </c>
      <c r="T17" s="211">
        <v>3.428236166353989</v>
      </c>
    </row>
    <row r="18" spans="1:20" s="200" customFormat="1" ht="11.25">
      <c r="A18" s="199"/>
      <c r="B18" s="198" t="s">
        <v>112</v>
      </c>
      <c r="C18" s="196">
        <v>131.63241</v>
      </c>
      <c r="D18" s="196">
        <v>141.98299</v>
      </c>
      <c r="E18" s="196">
        <v>162.19771000000003</v>
      </c>
      <c r="F18" s="196">
        <v>165.30568000000002</v>
      </c>
      <c r="G18" s="196">
        <v>186.6628973112275</v>
      </c>
      <c r="H18" s="196">
        <v>161.111573</v>
      </c>
      <c r="I18" s="196">
        <f t="shared" si="0"/>
        <v>211.57655999999997</v>
      </c>
      <c r="J18" s="196">
        <v>164.00449413360747</v>
      </c>
      <c r="K18" s="211">
        <v>0.7317697780438324</v>
      </c>
      <c r="L18" s="196">
        <v>2618.1725300000003</v>
      </c>
      <c r="M18" s="196">
        <v>2954.3427300000008</v>
      </c>
      <c r="N18" s="196">
        <v>3641.8449100000007</v>
      </c>
      <c r="O18" s="196">
        <v>3273.8273000000004</v>
      </c>
      <c r="P18" s="197">
        <v>3239.6650591330213</v>
      </c>
      <c r="Q18" s="197">
        <v>2805.13201</v>
      </c>
      <c r="R18" s="196">
        <v>4102.048599999998</v>
      </c>
      <c r="S18" s="196">
        <v>3010.3635122374335</v>
      </c>
      <c r="T18" s="211">
        <v>1.4472559924951334</v>
      </c>
    </row>
    <row r="19" spans="1:20" s="200" customFormat="1" ht="11.25">
      <c r="A19" s="199"/>
      <c r="B19" s="198" t="s">
        <v>113</v>
      </c>
      <c r="C19" s="196">
        <v>284.1808700000001</v>
      </c>
      <c r="D19" s="196">
        <v>263.84971</v>
      </c>
      <c r="E19" s="196">
        <v>281.07764999999995</v>
      </c>
      <c r="F19" s="196">
        <v>273.55418000000003</v>
      </c>
      <c r="G19" s="196">
        <v>487.371478056102</v>
      </c>
      <c r="H19" s="196">
        <v>454.466421</v>
      </c>
      <c r="I19" s="196">
        <f t="shared" si="0"/>
        <v>445.761001</v>
      </c>
      <c r="J19" s="196">
        <v>410.3366073135281</v>
      </c>
      <c r="K19" s="211">
        <v>1.8308762186264291</v>
      </c>
      <c r="L19" s="196">
        <v>3027.5802099999996</v>
      </c>
      <c r="M19" s="196">
        <v>2944.3522400000006</v>
      </c>
      <c r="N19" s="196">
        <v>2960.2383800000002</v>
      </c>
      <c r="O19" s="196">
        <v>2571.7119099999995</v>
      </c>
      <c r="P19" s="197">
        <v>4915.511545379601</v>
      </c>
      <c r="Q19" s="197">
        <v>4877.28039</v>
      </c>
      <c r="R19" s="196">
        <v>4361.912939999999</v>
      </c>
      <c r="S19" s="196">
        <v>4748.44659815369</v>
      </c>
      <c r="T19" s="211">
        <v>2.2828531392586955</v>
      </c>
    </row>
    <row r="20" spans="1:20" s="200" customFormat="1" ht="11.25">
      <c r="A20" s="199"/>
      <c r="B20" s="198" t="s">
        <v>114</v>
      </c>
      <c r="C20" s="196">
        <v>214.3028</v>
      </c>
      <c r="D20" s="196">
        <v>213.83428999999995</v>
      </c>
      <c r="E20" s="196">
        <v>200.69040999999999</v>
      </c>
      <c r="F20" s="196">
        <v>176.96095000000003</v>
      </c>
      <c r="G20" s="196">
        <v>35.21977805355818</v>
      </c>
      <c r="H20" s="196">
        <v>39</v>
      </c>
      <c r="I20" s="196">
        <f t="shared" si="0"/>
        <v>98.58324200000004</v>
      </c>
      <c r="J20" s="196">
        <v>46.430492512171845</v>
      </c>
      <c r="K20" s="211">
        <v>0.20716768390760476</v>
      </c>
      <c r="L20" s="196">
        <v>2120.72279</v>
      </c>
      <c r="M20" s="196">
        <v>1800.21943</v>
      </c>
      <c r="N20" s="196">
        <v>1811.42241</v>
      </c>
      <c r="O20" s="196">
        <v>2080.5633099999995</v>
      </c>
      <c r="P20" s="197">
        <v>587.2755981556315</v>
      </c>
      <c r="Q20" s="197">
        <v>533</v>
      </c>
      <c r="R20" s="196">
        <v>837.9248370000005</v>
      </c>
      <c r="S20" s="196">
        <v>385.53682756054263</v>
      </c>
      <c r="T20" s="211">
        <v>0.18534986945807427</v>
      </c>
    </row>
    <row r="21" spans="1:20" s="200" customFormat="1" ht="11.25">
      <c r="A21" s="207"/>
      <c r="B21" s="203" t="s">
        <v>230</v>
      </c>
      <c r="C21" s="262">
        <v>22479.54571000001</v>
      </c>
      <c r="D21" s="262">
        <v>22239.51026999999</v>
      </c>
      <c r="E21" s="262">
        <v>22226.036820000045</v>
      </c>
      <c r="F21" s="205">
        <v>21079.89013000001</v>
      </c>
      <c r="G21" s="205">
        <v>21281.374165787736</v>
      </c>
      <c r="H21" s="205">
        <v>21609.4554288</v>
      </c>
      <c r="I21" s="205">
        <v>23128.152000000002</v>
      </c>
      <c r="J21" s="205">
        <v>22412.034365784337</v>
      </c>
      <c r="K21" s="213">
        <v>100</v>
      </c>
      <c r="L21" s="205">
        <v>210803.87106000024</v>
      </c>
      <c r="M21" s="205">
        <v>205186.4193299999</v>
      </c>
      <c r="N21" s="205">
        <v>207637.9321900001</v>
      </c>
      <c r="O21" s="205">
        <v>203174.55218999993</v>
      </c>
      <c r="P21" s="205">
        <v>198131.24688541674</v>
      </c>
      <c r="Q21" s="205">
        <v>204668.33006199996</v>
      </c>
      <c r="R21" s="205">
        <v>216599.04799999995</v>
      </c>
      <c r="S21" s="205">
        <v>208004.9091417085</v>
      </c>
      <c r="T21" s="213">
        <v>100</v>
      </c>
    </row>
    <row r="22" spans="1:20" s="200" customFormat="1" ht="11.25">
      <c r="A22" s="206" t="s">
        <v>117</v>
      </c>
      <c r="B22" s="208" t="s">
        <v>108</v>
      </c>
      <c r="C22" s="204">
        <v>165367.34123000072</v>
      </c>
      <c r="D22" s="204">
        <v>163748.25399000078</v>
      </c>
      <c r="E22" s="204">
        <v>165282.49645000038</v>
      </c>
      <c r="F22" s="204">
        <v>155056.17541000104</v>
      </c>
      <c r="G22" s="204">
        <v>153901.95159121274</v>
      </c>
      <c r="H22" s="204">
        <v>149003.8131551</v>
      </c>
      <c r="I22" s="204">
        <v>152466.658489</v>
      </c>
      <c r="J22" s="204">
        <v>151809.72817641223</v>
      </c>
      <c r="K22" s="210">
        <v>74.71530750475719</v>
      </c>
      <c r="L22" s="775">
        <v>916030.5202499987</v>
      </c>
      <c r="M22" s="196">
        <v>911365.5026299978</v>
      </c>
      <c r="N22" s="196">
        <v>907736.1625399963</v>
      </c>
      <c r="O22" s="204">
        <v>862140.4299800099</v>
      </c>
      <c r="P22" s="209">
        <v>823921.2950042206</v>
      </c>
      <c r="Q22" s="209">
        <v>812828.9026960001</v>
      </c>
      <c r="R22" s="417">
        <v>830842.9682100001</v>
      </c>
      <c r="S22" s="204">
        <v>811516.5923315013</v>
      </c>
      <c r="T22" s="210">
        <v>69.74619740756012</v>
      </c>
    </row>
    <row r="23" spans="1:20" s="200" customFormat="1" ht="11.25">
      <c r="A23" s="199"/>
      <c r="B23" s="198" t="s">
        <v>109</v>
      </c>
      <c r="C23" s="196">
        <v>26388.752150000022</v>
      </c>
      <c r="D23" s="196">
        <v>26955.607259999953</v>
      </c>
      <c r="E23" s="196">
        <v>27039.880200000032</v>
      </c>
      <c r="F23" s="196">
        <v>26353.614939999872</v>
      </c>
      <c r="G23" s="196">
        <v>26064.978381141816</v>
      </c>
      <c r="H23" s="196">
        <v>25916.990719999998</v>
      </c>
      <c r="I23" s="196">
        <v>26534.1828</v>
      </c>
      <c r="J23" s="196">
        <v>27419.6453491049</v>
      </c>
      <c r="K23" s="211">
        <v>13.494966749094504</v>
      </c>
      <c r="L23" s="775">
        <v>150699.76777000003</v>
      </c>
      <c r="M23" s="196">
        <v>149850.2007999998</v>
      </c>
      <c r="N23" s="196">
        <v>151040.00312</v>
      </c>
      <c r="O23" s="196">
        <v>144441.76891000025</v>
      </c>
      <c r="P23" s="197">
        <v>140206.411053084</v>
      </c>
      <c r="Q23" s="197">
        <v>135554.35951</v>
      </c>
      <c r="R23" s="418">
        <v>141588.883</v>
      </c>
      <c r="S23" s="196">
        <v>143528.05345214639</v>
      </c>
      <c r="T23" s="211">
        <v>12.33558998570294</v>
      </c>
    </row>
    <row r="24" spans="1:20" s="200" customFormat="1" ht="11.25">
      <c r="A24" s="199"/>
      <c r="B24" s="198" t="s">
        <v>110</v>
      </c>
      <c r="C24" s="196">
        <v>14005.835640000025</v>
      </c>
      <c r="D24" s="196">
        <v>13714.633690000002</v>
      </c>
      <c r="E24" s="196">
        <v>13965.280870000033</v>
      </c>
      <c r="F24" s="196">
        <v>13347.124190000008</v>
      </c>
      <c r="G24" s="196">
        <v>13965.828035487026</v>
      </c>
      <c r="H24" s="196">
        <v>14441.99494</v>
      </c>
      <c r="I24" s="196">
        <v>15857.4074</v>
      </c>
      <c r="J24" s="196">
        <v>15954.556535486381</v>
      </c>
      <c r="K24" s="211">
        <v>7.8522609319586145</v>
      </c>
      <c r="L24" s="775">
        <v>146713.00534000027</v>
      </c>
      <c r="M24" s="196">
        <v>142395.68325999985</v>
      </c>
      <c r="N24" s="196">
        <v>142149.92079000012</v>
      </c>
      <c r="O24" s="196">
        <v>139731.88824999993</v>
      </c>
      <c r="P24" s="197">
        <v>143239.78106186367</v>
      </c>
      <c r="Q24" s="197">
        <v>148988.45479999998</v>
      </c>
      <c r="R24" s="418">
        <v>159468.631</v>
      </c>
      <c r="S24" s="196">
        <v>157236.4388112902</v>
      </c>
      <c r="T24" s="211">
        <v>13.51376398785222</v>
      </c>
    </row>
    <row r="25" spans="1:20" s="200" customFormat="1" ht="11.25">
      <c r="A25" s="199"/>
      <c r="B25" s="198" t="s">
        <v>111</v>
      </c>
      <c r="C25" s="196">
        <v>4217.0235399999965</v>
      </c>
      <c r="D25" s="196">
        <v>4264.73684</v>
      </c>
      <c r="E25" s="196">
        <v>4063.9853699999994</v>
      </c>
      <c r="F25" s="196">
        <v>3565.3188499999983</v>
      </c>
      <c r="G25" s="196">
        <v>3854.7798460315644</v>
      </c>
      <c r="H25" s="196">
        <v>3480.64643</v>
      </c>
      <c r="I25" s="196">
        <v>3821.35163</v>
      </c>
      <c r="J25" s="196">
        <v>3515.7330738531746</v>
      </c>
      <c r="K25" s="211">
        <v>1.7303178187127504</v>
      </c>
      <c r="L25" s="775">
        <v>19230.40189999999</v>
      </c>
      <c r="M25" s="196">
        <v>20483.94934</v>
      </c>
      <c r="N25" s="196">
        <v>18341.23627999999</v>
      </c>
      <c r="O25" s="196">
        <v>16746.32396</v>
      </c>
      <c r="P25" s="197">
        <v>17752.853517962147</v>
      </c>
      <c r="Q25" s="197">
        <v>14748.50693</v>
      </c>
      <c r="R25" s="418">
        <v>16826.1695</v>
      </c>
      <c r="S25" s="196">
        <v>15809.961291380972</v>
      </c>
      <c r="T25" s="211">
        <v>1.3587949915682058</v>
      </c>
    </row>
    <row r="26" spans="1:20" s="200" customFormat="1" ht="11.25">
      <c r="A26" s="199"/>
      <c r="B26" s="198" t="s">
        <v>112</v>
      </c>
      <c r="C26" s="196">
        <v>2161.899609999999</v>
      </c>
      <c r="D26" s="196">
        <v>1966.7545</v>
      </c>
      <c r="E26" s="196">
        <v>2359.9696</v>
      </c>
      <c r="F26" s="196">
        <v>2097.210099999999</v>
      </c>
      <c r="G26" s="196">
        <v>2512.2732261787883</v>
      </c>
      <c r="H26" s="196">
        <v>2606.733403</v>
      </c>
      <c r="I26" s="196">
        <v>2925.38885</v>
      </c>
      <c r="J26" s="196">
        <v>2875.64386608477</v>
      </c>
      <c r="K26" s="211">
        <v>1.415288850784438</v>
      </c>
      <c r="L26" s="775">
        <v>15101.16787</v>
      </c>
      <c r="M26" s="196">
        <v>14835.95523000001</v>
      </c>
      <c r="N26" s="196">
        <v>18958.145250000012</v>
      </c>
      <c r="O26" s="196">
        <v>16805.567689999985</v>
      </c>
      <c r="P26" s="197">
        <v>18363.575697549157</v>
      </c>
      <c r="Q26" s="197">
        <v>18017.49961</v>
      </c>
      <c r="R26" s="418">
        <v>20960.3694</v>
      </c>
      <c r="S26" s="196">
        <v>20869.56720136564</v>
      </c>
      <c r="T26" s="211">
        <v>1.7936453395917678</v>
      </c>
    </row>
    <row r="27" spans="1:20" s="200" customFormat="1" ht="11.25">
      <c r="A27" s="199"/>
      <c r="B27" s="198" t="s">
        <v>113</v>
      </c>
      <c r="C27" s="196">
        <v>866.6964600000001</v>
      </c>
      <c r="D27" s="196">
        <v>814.5435200000001</v>
      </c>
      <c r="E27" s="196">
        <v>876.12857</v>
      </c>
      <c r="F27" s="196">
        <v>845.5255600000002</v>
      </c>
      <c r="G27" s="196">
        <v>1084.6874396260064</v>
      </c>
      <c r="H27" s="196">
        <v>900.155872</v>
      </c>
      <c r="I27" s="196">
        <v>945.500164</v>
      </c>
      <c r="J27" s="196">
        <v>941.0454675907026</v>
      </c>
      <c r="K27" s="211">
        <v>0.46314885305171116</v>
      </c>
      <c r="L27" s="775">
        <v>9365.667899999999</v>
      </c>
      <c r="M27" s="196">
        <v>8769.66865</v>
      </c>
      <c r="N27" s="196">
        <v>10066.5547</v>
      </c>
      <c r="O27" s="196">
        <v>9386.00441</v>
      </c>
      <c r="P27" s="197">
        <v>12563.505889647251</v>
      </c>
      <c r="Q27" s="197">
        <v>9319.276740000001</v>
      </c>
      <c r="R27" s="418">
        <v>10935.623</v>
      </c>
      <c r="S27" s="196">
        <v>11334.276660036143</v>
      </c>
      <c r="T27" s="211">
        <v>0.9741300484462019</v>
      </c>
    </row>
    <row r="28" spans="1:20" s="200" customFormat="1" ht="11.25">
      <c r="A28" s="199"/>
      <c r="B28" s="198" t="s">
        <v>114</v>
      </c>
      <c r="C28" s="196">
        <v>1164.0225799999998</v>
      </c>
      <c r="D28" s="196">
        <v>1123.0754699999998</v>
      </c>
      <c r="E28" s="196">
        <v>964.56468</v>
      </c>
      <c r="F28" s="196">
        <v>1165.84102</v>
      </c>
      <c r="G28" s="196">
        <v>899.5918370277609</v>
      </c>
      <c r="H28" s="196">
        <v>1188</v>
      </c>
      <c r="I28" s="196">
        <v>1058.578496</v>
      </c>
      <c r="J28" s="196">
        <v>667.8854692510305</v>
      </c>
      <c r="K28" s="211">
        <v>0.328709291640793</v>
      </c>
      <c r="L28" s="775">
        <v>5189.8677</v>
      </c>
      <c r="M28" s="196">
        <v>5722.2560600000015</v>
      </c>
      <c r="N28" s="196">
        <v>4565.95477</v>
      </c>
      <c r="O28" s="196">
        <v>5902.18374</v>
      </c>
      <c r="P28" s="197">
        <v>3957.3774143200226</v>
      </c>
      <c r="Q28" s="197">
        <v>4789</v>
      </c>
      <c r="R28" s="418">
        <v>5135.355993</v>
      </c>
      <c r="S28" s="196">
        <v>3233.191345252674</v>
      </c>
      <c r="T28" s="211">
        <v>0.27787823927855176</v>
      </c>
    </row>
    <row r="29" spans="1:20" s="200" customFormat="1" ht="11.25">
      <c r="A29" s="207"/>
      <c r="B29" s="203" t="s">
        <v>115</v>
      </c>
      <c r="C29" s="205">
        <v>214171.57121000075</v>
      </c>
      <c r="D29" s="205">
        <v>212587.6052700008</v>
      </c>
      <c r="E29" s="205">
        <v>214552.3057400005</v>
      </c>
      <c r="F29" s="205">
        <v>202430.81007000094</v>
      </c>
      <c r="G29" s="205">
        <v>202284.09035670568</v>
      </c>
      <c r="H29" s="205">
        <v>197538.6001228</v>
      </c>
      <c r="I29" s="205">
        <v>203609.068</v>
      </c>
      <c r="J29" s="205">
        <v>203184.23793778318</v>
      </c>
      <c r="K29" s="213">
        <v>100</v>
      </c>
      <c r="L29" s="203">
        <v>1262330.398729999</v>
      </c>
      <c r="M29" s="205">
        <v>1253423.2159699975</v>
      </c>
      <c r="N29" s="205">
        <v>1252857.9774499964</v>
      </c>
      <c r="O29" s="205">
        <v>1195154.16694001</v>
      </c>
      <c r="P29" s="205">
        <v>1160004.799638647</v>
      </c>
      <c r="Q29" s="436">
        <v>1144246.0911219998</v>
      </c>
      <c r="R29" s="420">
        <v>1185758</v>
      </c>
      <c r="S29" s="205">
        <v>1163528.0810929732</v>
      </c>
      <c r="T29" s="213">
        <v>100</v>
      </c>
    </row>
    <row r="30" s="200" customFormat="1" ht="18" customHeight="1">
      <c r="A30" s="517" t="s">
        <v>280</v>
      </c>
    </row>
    <row r="31" spans="2:5" s="200" customFormat="1" ht="11.25">
      <c r="B31" s="201"/>
      <c r="C31" s="201"/>
      <c r="D31" s="201"/>
      <c r="E31" s="201"/>
    </row>
  </sheetData>
  <sheetProtection/>
  <mergeCells count="6">
    <mergeCell ref="C4:J4"/>
    <mergeCell ref="L4:S4"/>
    <mergeCell ref="T4:T5"/>
    <mergeCell ref="A4:A5"/>
    <mergeCell ref="B4:B5"/>
    <mergeCell ref="K4:K5"/>
  </mergeCells>
  <hyperlinks>
    <hyperlink ref="P2" location="Sommaire!A1" display="Retour au sommaire"/>
  </hyperlinks>
  <printOptions/>
  <pageMargins left="0.75" right="0.75" top="1" bottom="1" header="0.4921259845" footer="0.4921259845"/>
  <pageSetup fitToHeight="1" fitToWidth="1" horizontalDpi="600" verticalDpi="600" orientation="landscape" paperSize="9" scale="48" r:id="rId1"/>
  <headerFooter alignWithMargins="0">
    <oddFooter>&amp;L&amp;F&amp;R&amp;D&amp;T</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selection activeCell="A1" sqref="A1"/>
    </sheetView>
  </sheetViews>
  <sheetFormatPr defaultColWidth="11.421875" defaultRowHeight="12.75"/>
  <cols>
    <col min="1" max="1" width="33.00390625" style="501" customWidth="1"/>
    <col min="2" max="13" width="11.140625" style="501" customWidth="1"/>
    <col min="14" max="14" width="11.140625" style="502" customWidth="1"/>
    <col min="15" max="16384" width="11.421875" style="501" customWidth="1"/>
  </cols>
  <sheetData>
    <row r="1" spans="1:14" ht="15.75">
      <c r="A1" s="80" t="s">
        <v>138</v>
      </c>
      <c r="B1" s="202"/>
      <c r="C1" s="202"/>
      <c r="D1" s="202"/>
      <c r="E1" s="202"/>
      <c r="F1" s="202"/>
      <c r="G1" s="202"/>
      <c r="H1" s="202"/>
      <c r="I1" s="202"/>
      <c r="J1" s="202"/>
      <c r="K1" s="202"/>
      <c r="L1" s="202"/>
      <c r="M1" s="202"/>
      <c r="N1" s="202"/>
    </row>
    <row r="2" spans="1:14" ht="12.75">
      <c r="A2" s="130" t="s">
        <v>277</v>
      </c>
      <c r="B2" s="202"/>
      <c r="C2" s="202"/>
      <c r="D2" s="202"/>
      <c r="E2" s="202"/>
      <c r="F2" s="248" t="s">
        <v>150</v>
      </c>
      <c r="G2" s="202"/>
      <c r="H2" s="202"/>
      <c r="I2" s="202"/>
      <c r="J2" s="202"/>
      <c r="K2" s="202"/>
      <c r="L2" s="202"/>
      <c r="M2" s="202"/>
      <c r="N2" s="202"/>
    </row>
    <row r="3" spans="1:14" ht="12.75">
      <c r="A3" s="490"/>
      <c r="C3" s="491"/>
      <c r="D3" s="491"/>
      <c r="E3" s="491"/>
      <c r="F3" s="491"/>
      <c r="G3" s="491"/>
      <c r="H3" s="491"/>
      <c r="I3" s="491"/>
      <c r="J3" s="491"/>
      <c r="K3" s="491"/>
      <c r="L3" s="491"/>
      <c r="M3" s="491"/>
      <c r="N3" s="581" t="s">
        <v>300</v>
      </c>
    </row>
    <row r="4" spans="1:14" ht="12.75">
      <c r="A4" s="492" t="s">
        <v>19</v>
      </c>
      <c r="B4" s="492" t="s">
        <v>118</v>
      </c>
      <c r="C4" s="492" t="s">
        <v>119</v>
      </c>
      <c r="D4" s="492" t="s">
        <v>120</v>
      </c>
      <c r="E4" s="492" t="s">
        <v>121</v>
      </c>
      <c r="F4" s="492" t="s">
        <v>122</v>
      </c>
      <c r="G4" s="492" t="s">
        <v>123</v>
      </c>
      <c r="H4" s="492" t="s">
        <v>124</v>
      </c>
      <c r="I4" s="492" t="s">
        <v>125</v>
      </c>
      <c r="J4" s="492" t="s">
        <v>126</v>
      </c>
      <c r="K4" s="492" t="s">
        <v>127</v>
      </c>
      <c r="L4" s="492" t="s">
        <v>128</v>
      </c>
      <c r="M4" s="492" t="s">
        <v>129</v>
      </c>
      <c r="N4" s="492" t="s">
        <v>22</v>
      </c>
    </row>
    <row r="5" spans="1:14" ht="12.75">
      <c r="A5" s="493" t="s">
        <v>139</v>
      </c>
      <c r="B5" s="1015">
        <v>51.60791990811012</v>
      </c>
      <c r="C5" s="1015">
        <v>44.47802979054259</v>
      </c>
      <c r="D5" s="1015">
        <v>37.46785555681188</v>
      </c>
      <c r="E5" s="1015">
        <v>41.965167643872995</v>
      </c>
      <c r="F5" s="1015">
        <v>37.81531367733364</v>
      </c>
      <c r="G5" s="1015">
        <v>34.258596233759945</v>
      </c>
      <c r="H5" s="1015">
        <v>35.49660853993565</v>
      </c>
      <c r="I5" s="1015">
        <v>27.832502250477614</v>
      </c>
      <c r="J5" s="1015">
        <v>32.87296112376915</v>
      </c>
      <c r="K5" s="1015">
        <v>43.67740780067792</v>
      </c>
      <c r="L5" s="1015">
        <v>48.01952398494835</v>
      </c>
      <c r="M5" s="1015">
        <v>67.31072663319307</v>
      </c>
      <c r="N5" s="1015">
        <v>40.005069692899795</v>
      </c>
    </row>
    <row r="6" spans="1:14" ht="12.75">
      <c r="A6" s="494" t="s">
        <v>140</v>
      </c>
      <c r="B6" s="1016">
        <v>12.645841997994243</v>
      </c>
      <c r="C6" s="1016">
        <v>8.6147596935903</v>
      </c>
      <c r="D6" s="1016">
        <v>8.202587935254595</v>
      </c>
      <c r="E6" s="1016">
        <v>8.439455075721293</v>
      </c>
      <c r="F6" s="1016">
        <v>10.0302237461902</v>
      </c>
      <c r="G6" s="1016">
        <v>9.172003362948981</v>
      </c>
      <c r="H6" s="1016">
        <v>10.646749224099022</v>
      </c>
      <c r="I6" s="1016">
        <v>7.44845439212868</v>
      </c>
      <c r="J6" s="1016">
        <v>9.631367652654053</v>
      </c>
      <c r="K6" s="1016">
        <v>12.288733108823937</v>
      </c>
      <c r="L6" s="1016">
        <v>10.774070031032574</v>
      </c>
      <c r="M6" s="1016">
        <v>6.585784462149983</v>
      </c>
      <c r="N6" s="1016">
        <v>9.322164647503255</v>
      </c>
    </row>
    <row r="7" spans="1:14" ht="12.75">
      <c r="A7" s="494" t="s">
        <v>309</v>
      </c>
      <c r="B7" s="1016">
        <v>20.41897053574986</v>
      </c>
      <c r="C7" s="1016">
        <v>28.976221625468508</v>
      </c>
      <c r="D7" s="1016">
        <v>34.60176443717866</v>
      </c>
      <c r="E7" s="1016">
        <v>33.91896877270861</v>
      </c>
      <c r="F7" s="1016">
        <v>37.637806879491635</v>
      </c>
      <c r="G7" s="1016">
        <v>37.27140783237486</v>
      </c>
      <c r="H7" s="1016">
        <v>39.51834246276987</v>
      </c>
      <c r="I7" s="1016">
        <v>54.70112847496902</v>
      </c>
      <c r="J7" s="1016">
        <v>41.513883134774076</v>
      </c>
      <c r="K7" s="1016">
        <v>26.970502989337604</v>
      </c>
      <c r="L7" s="1016">
        <v>26.84079008438558</v>
      </c>
      <c r="M7" s="1016">
        <v>14.59124663207915</v>
      </c>
      <c r="N7" s="1016">
        <v>35.89715070237348</v>
      </c>
    </row>
    <row r="8" spans="1:14" ht="12.75">
      <c r="A8" s="494" t="s">
        <v>135</v>
      </c>
      <c r="B8" s="1016">
        <v>12.766705880231738</v>
      </c>
      <c r="C8" s="1016">
        <v>14.372148790706515</v>
      </c>
      <c r="D8" s="1016">
        <v>15.538916203075884</v>
      </c>
      <c r="E8" s="1016">
        <v>12.589006256766508</v>
      </c>
      <c r="F8" s="1016">
        <v>10.779624727725547</v>
      </c>
      <c r="G8" s="1016">
        <v>15.078832514071234</v>
      </c>
      <c r="H8" s="1016">
        <v>11.099947613391507</v>
      </c>
      <c r="I8" s="1016">
        <v>7.300219923190007</v>
      </c>
      <c r="J8" s="1016">
        <v>12.755555379024248</v>
      </c>
      <c r="K8" s="1016">
        <v>13.686610419349476</v>
      </c>
      <c r="L8" s="1016">
        <v>11.175957004302932</v>
      </c>
      <c r="M8" s="1016">
        <v>9.176458565180791</v>
      </c>
      <c r="N8" s="1016">
        <v>11.546434261723231</v>
      </c>
    </row>
    <row r="9" spans="1:14" ht="12.75">
      <c r="A9" s="495" t="s">
        <v>141</v>
      </c>
      <c r="B9" s="1017">
        <v>2.5605616779140203</v>
      </c>
      <c r="C9" s="1017">
        <v>3.5588400996920786</v>
      </c>
      <c r="D9" s="1017">
        <v>4.188875867678989</v>
      </c>
      <c r="E9" s="1017">
        <v>3.087402250930591</v>
      </c>
      <c r="F9" s="1017">
        <v>3.7370309692589783</v>
      </c>
      <c r="G9" s="1017">
        <v>4.219160056844968</v>
      </c>
      <c r="H9" s="1017">
        <v>3.238352159803965</v>
      </c>
      <c r="I9" s="1017">
        <v>2.717694959234673</v>
      </c>
      <c r="J9" s="1017">
        <v>3.226232709778483</v>
      </c>
      <c r="K9" s="1017">
        <v>3.37674568181106</v>
      </c>
      <c r="L9" s="1017">
        <v>3.1896588953305693</v>
      </c>
      <c r="M9" s="1017">
        <v>2.3357837073970305</v>
      </c>
      <c r="N9" s="1017">
        <v>3.229180695500227</v>
      </c>
    </row>
    <row r="10" spans="1:14" ht="12.75">
      <c r="A10" s="496" t="s">
        <v>130</v>
      </c>
      <c r="B10" s="1018">
        <v>11118.57106071087</v>
      </c>
      <c r="C10" s="1018">
        <v>10645.925610549331</v>
      </c>
      <c r="D10" s="1018">
        <v>10989.574527270717</v>
      </c>
      <c r="E10" s="1018">
        <v>16764.120079642995</v>
      </c>
      <c r="F10" s="1018">
        <v>17909.30777132737</v>
      </c>
      <c r="G10" s="1018">
        <v>12841.596183411099</v>
      </c>
      <c r="H10" s="1018">
        <v>19721.24668144273</v>
      </c>
      <c r="I10" s="1018">
        <v>26796.606994283586</v>
      </c>
      <c r="J10" s="1018">
        <v>15267.592911152975</v>
      </c>
      <c r="K10" s="1018">
        <v>11169.893570379409</v>
      </c>
      <c r="L10" s="1018">
        <v>12232.461107297866</v>
      </c>
      <c r="M10" s="1018">
        <v>15315.307074530812</v>
      </c>
      <c r="N10" s="1019">
        <v>180772.20357199977</v>
      </c>
    </row>
    <row r="11" spans="1:14" ht="12.75">
      <c r="A11" s="497"/>
      <c r="B11" s="1020"/>
      <c r="C11" s="1020"/>
      <c r="D11" s="1020"/>
      <c r="E11" s="1020"/>
      <c r="F11" s="1020"/>
      <c r="G11" s="1020"/>
      <c r="H11" s="1020"/>
      <c r="I11" s="1020"/>
      <c r="J11" s="1020"/>
      <c r="K11" s="1020"/>
      <c r="L11" s="1020"/>
      <c r="M11" s="1020"/>
      <c r="N11" s="1021"/>
    </row>
    <row r="12" spans="1:14" ht="12.75">
      <c r="A12" s="497"/>
      <c r="B12" s="1022"/>
      <c r="C12" s="1022"/>
      <c r="D12" s="1022"/>
      <c r="E12" s="1022"/>
      <c r="F12" s="1022"/>
      <c r="G12" s="1022"/>
      <c r="H12" s="1022"/>
      <c r="I12" s="1022"/>
      <c r="J12" s="1022"/>
      <c r="K12" s="1022"/>
      <c r="L12" s="1022"/>
      <c r="M12" s="1022"/>
      <c r="N12" s="1022"/>
    </row>
    <row r="13" spans="1:14" ht="12.75">
      <c r="A13" s="498"/>
      <c r="B13" s="1023"/>
      <c r="C13" s="1024"/>
      <c r="D13" s="1024"/>
      <c r="E13" s="1024"/>
      <c r="F13" s="1024"/>
      <c r="G13" s="1024"/>
      <c r="H13" s="1024"/>
      <c r="I13" s="1024"/>
      <c r="J13" s="1024"/>
      <c r="K13" s="1024"/>
      <c r="L13" s="1024"/>
      <c r="M13" s="1024"/>
      <c r="N13" s="1025" t="s">
        <v>300</v>
      </c>
    </row>
    <row r="14" spans="1:14" ht="12.75">
      <c r="A14" s="492" t="s">
        <v>20</v>
      </c>
      <c r="B14" s="1026" t="s">
        <v>118</v>
      </c>
      <c r="C14" s="1026" t="s">
        <v>119</v>
      </c>
      <c r="D14" s="1026" t="s">
        <v>120</v>
      </c>
      <c r="E14" s="1026" t="s">
        <v>121</v>
      </c>
      <c r="F14" s="1026" t="s">
        <v>122</v>
      </c>
      <c r="G14" s="1026" t="s">
        <v>123</v>
      </c>
      <c r="H14" s="1026" t="s">
        <v>124</v>
      </c>
      <c r="I14" s="1026" t="s">
        <v>125</v>
      </c>
      <c r="J14" s="1026" t="s">
        <v>126</v>
      </c>
      <c r="K14" s="1026" t="s">
        <v>127</v>
      </c>
      <c r="L14" s="1026" t="s">
        <v>128</v>
      </c>
      <c r="M14" s="1026" t="s">
        <v>129</v>
      </c>
      <c r="N14" s="1026" t="s">
        <v>22</v>
      </c>
    </row>
    <row r="15" spans="1:14" ht="12.75">
      <c r="A15" s="493" t="s">
        <v>139</v>
      </c>
      <c r="B15" s="1015">
        <v>51.713836575626026</v>
      </c>
      <c r="C15" s="1015">
        <v>32.43051901332767</v>
      </c>
      <c r="D15" s="1015">
        <v>29.411025715137274</v>
      </c>
      <c r="E15" s="1015">
        <v>34.35342566989385</v>
      </c>
      <c r="F15" s="1015">
        <v>33.24537354458144</v>
      </c>
      <c r="G15" s="1015">
        <v>26.787660571466304</v>
      </c>
      <c r="H15" s="1015">
        <v>24.965151047552787</v>
      </c>
      <c r="I15" s="1015">
        <v>20.724940899865764</v>
      </c>
      <c r="J15" s="1015">
        <v>19.462505645585097</v>
      </c>
      <c r="K15" s="1015">
        <v>34.77450618291181</v>
      </c>
      <c r="L15" s="1015">
        <v>41.1773721260282</v>
      </c>
      <c r="M15" s="1015">
        <v>62.27098064579398</v>
      </c>
      <c r="N15" s="1015">
        <v>29.77291295679281</v>
      </c>
    </row>
    <row r="16" spans="1:14" ht="12.75">
      <c r="A16" s="494" t="s">
        <v>140</v>
      </c>
      <c r="B16" s="1016">
        <v>7.430279318280207</v>
      </c>
      <c r="C16" s="1016">
        <v>7.2921890606598705</v>
      </c>
      <c r="D16" s="1016">
        <v>5.7048732224965395</v>
      </c>
      <c r="E16" s="1016">
        <v>6.444738892197234</v>
      </c>
      <c r="F16" s="1016">
        <v>6.887982488166737</v>
      </c>
      <c r="G16" s="1016">
        <v>5.421551245119357</v>
      </c>
      <c r="H16" s="1016">
        <v>6.511199589229773</v>
      </c>
      <c r="I16" s="1016">
        <v>3.8162908873022037</v>
      </c>
      <c r="J16" s="1016">
        <v>4.479374310258419</v>
      </c>
      <c r="K16" s="1016">
        <v>7.329262771802976</v>
      </c>
      <c r="L16" s="1016">
        <v>7.520751827233642</v>
      </c>
      <c r="M16" s="1016">
        <v>5.651870956715559</v>
      </c>
      <c r="N16" s="1016">
        <v>5.623627166442468</v>
      </c>
    </row>
    <row r="17" spans="1:14" ht="12.75">
      <c r="A17" s="494" t="s">
        <v>309</v>
      </c>
      <c r="B17" s="1016">
        <v>25.83155048540846</v>
      </c>
      <c r="C17" s="1016">
        <v>41.7345955979978</v>
      </c>
      <c r="D17" s="1016">
        <v>44.06647420263518</v>
      </c>
      <c r="E17" s="1016">
        <v>43.68623555907124</v>
      </c>
      <c r="F17" s="1016">
        <v>44.448897228456694</v>
      </c>
      <c r="G17" s="1016">
        <v>47.29898780152574</v>
      </c>
      <c r="H17" s="1016">
        <v>53.737369466961326</v>
      </c>
      <c r="I17" s="1016">
        <v>66.1882617925645</v>
      </c>
      <c r="J17" s="1016">
        <v>62.10342081625121</v>
      </c>
      <c r="K17" s="1016">
        <v>40.81758334289351</v>
      </c>
      <c r="L17" s="1016">
        <v>34.9142303851777</v>
      </c>
      <c r="M17" s="1016">
        <v>18.72132071217617</v>
      </c>
      <c r="N17" s="1016">
        <v>50.34518112541259</v>
      </c>
    </row>
    <row r="18" spans="1:14" ht="12.75">
      <c r="A18" s="494" t="s">
        <v>135</v>
      </c>
      <c r="B18" s="1016">
        <v>11.521043598471879</v>
      </c>
      <c r="C18" s="1016">
        <v>13.323761943424808</v>
      </c>
      <c r="D18" s="1016">
        <v>16.918649555754506</v>
      </c>
      <c r="E18" s="1016">
        <v>12.37676606600277</v>
      </c>
      <c r="F18" s="1016">
        <v>11.636341940436</v>
      </c>
      <c r="G18" s="1016">
        <v>15.55504818417837</v>
      </c>
      <c r="H18" s="1016">
        <v>10.259384377383443</v>
      </c>
      <c r="I18" s="1016">
        <v>6.304462565551858</v>
      </c>
      <c r="J18" s="1016">
        <v>10.050856399989094</v>
      </c>
      <c r="K18" s="1016">
        <v>13.243104107037187</v>
      </c>
      <c r="L18" s="1016">
        <v>12.53201144125178</v>
      </c>
      <c r="M18" s="1016">
        <v>11.298422356004243</v>
      </c>
      <c r="N18" s="1016">
        <v>10.596674288003499</v>
      </c>
    </row>
    <row r="19" spans="1:14" ht="12.75">
      <c r="A19" s="495" t="s">
        <v>141</v>
      </c>
      <c r="B19" s="1017">
        <v>3.503290022213431</v>
      </c>
      <c r="C19" s="1017">
        <v>5.218934384589854</v>
      </c>
      <c r="D19" s="1017">
        <v>3.8989773039764994</v>
      </c>
      <c r="E19" s="1017">
        <v>3.1388338128348785</v>
      </c>
      <c r="F19" s="1017">
        <v>3.781404798359126</v>
      </c>
      <c r="G19" s="1017">
        <v>4.936752197710223</v>
      </c>
      <c r="H19" s="1017">
        <v>4.526895518872676</v>
      </c>
      <c r="I19" s="1017">
        <v>2.966043854715681</v>
      </c>
      <c r="J19" s="1017">
        <v>3.903842827916184</v>
      </c>
      <c r="K19" s="1017">
        <v>3.835543595354513</v>
      </c>
      <c r="L19" s="1017">
        <v>3.855634220308669</v>
      </c>
      <c r="M19" s="1017">
        <v>2.05740532931004</v>
      </c>
      <c r="N19" s="1017">
        <v>3.661604463348639</v>
      </c>
    </row>
    <row r="20" spans="1:14" ht="12.75">
      <c r="A20" s="496" t="s">
        <v>130</v>
      </c>
      <c r="B20" s="1019">
        <v>46770.35640335199</v>
      </c>
      <c r="C20" s="1019">
        <v>42672.28640229401</v>
      </c>
      <c r="D20" s="1019">
        <v>45515.00297852945</v>
      </c>
      <c r="E20" s="1019">
        <v>71491.82002847646</v>
      </c>
      <c r="F20" s="1019">
        <v>75146.26194468394</v>
      </c>
      <c r="G20" s="1019">
        <v>54888.07391361732</v>
      </c>
      <c r="H20" s="1019">
        <v>122242.50810430109</v>
      </c>
      <c r="I20" s="1019">
        <v>243324.52246497842</v>
      </c>
      <c r="J20" s="1019">
        <v>97359.71284685447</v>
      </c>
      <c r="K20" s="1019">
        <v>46942.43226343588</v>
      </c>
      <c r="L20" s="1019">
        <v>52059.871470435704</v>
      </c>
      <c r="M20" s="1019">
        <v>57110.32313030524</v>
      </c>
      <c r="N20" s="1019">
        <v>955523.171951264</v>
      </c>
    </row>
    <row r="21" spans="1:14" ht="12.75">
      <c r="A21" s="497"/>
      <c r="B21" s="1027"/>
      <c r="C21" s="1027"/>
      <c r="D21" s="1027"/>
      <c r="E21" s="1027"/>
      <c r="F21" s="1027"/>
      <c r="G21" s="1027"/>
      <c r="H21" s="1027"/>
      <c r="I21" s="1027"/>
      <c r="J21" s="1027"/>
      <c r="K21" s="1027"/>
      <c r="L21" s="1027"/>
      <c r="M21" s="1027"/>
      <c r="N21" s="1027"/>
    </row>
    <row r="22" spans="1:14" ht="12.75">
      <c r="A22" s="497"/>
      <c r="B22" s="1024"/>
      <c r="C22" s="1024"/>
      <c r="D22" s="1024"/>
      <c r="E22" s="1024"/>
      <c r="F22" s="1024"/>
      <c r="G22" s="1024"/>
      <c r="H22" s="1024"/>
      <c r="I22" s="1024"/>
      <c r="J22" s="1024"/>
      <c r="K22" s="1024"/>
      <c r="L22" s="1024"/>
      <c r="M22" s="1024"/>
      <c r="N22" s="1023"/>
    </row>
    <row r="23" spans="1:14" ht="12.75">
      <c r="A23" s="498"/>
      <c r="B23" s="1020"/>
      <c r="C23" s="1028"/>
      <c r="D23" s="1028"/>
      <c r="E23" s="1028"/>
      <c r="F23" s="1028"/>
      <c r="G23" s="1028"/>
      <c r="H23" s="1028"/>
      <c r="I23" s="1028"/>
      <c r="J23" s="1028"/>
      <c r="K23" s="1028"/>
      <c r="L23" s="1028"/>
      <c r="M23" s="1028"/>
      <c r="N23" s="1025" t="s">
        <v>131</v>
      </c>
    </row>
    <row r="24" spans="1:14" ht="12.75">
      <c r="A24" s="492" t="s">
        <v>132</v>
      </c>
      <c r="B24" s="1026" t="s">
        <v>118</v>
      </c>
      <c r="C24" s="1026" t="s">
        <v>119</v>
      </c>
      <c r="D24" s="1026" t="s">
        <v>120</v>
      </c>
      <c r="E24" s="1026" t="s">
        <v>121</v>
      </c>
      <c r="F24" s="1026" t="s">
        <v>122</v>
      </c>
      <c r="G24" s="1026" t="s">
        <v>123</v>
      </c>
      <c r="H24" s="1026" t="s">
        <v>124</v>
      </c>
      <c r="I24" s="1026" t="s">
        <v>125</v>
      </c>
      <c r="J24" s="1026" t="s">
        <v>126</v>
      </c>
      <c r="K24" s="1026" t="s">
        <v>127</v>
      </c>
      <c r="L24" s="1026" t="s">
        <v>128</v>
      </c>
      <c r="M24" s="1026" t="s">
        <v>129</v>
      </c>
      <c r="N24" s="1026" t="s">
        <v>22</v>
      </c>
    </row>
    <row r="25" spans="1:14" ht="12.75">
      <c r="A25" s="494" t="s">
        <v>133</v>
      </c>
      <c r="B25" s="1015">
        <v>4.314208290780004</v>
      </c>
      <c r="C25" s="1015">
        <v>3.0732546499166125</v>
      </c>
      <c r="D25" s="1015">
        <v>3.557006835910033</v>
      </c>
      <c r="E25" s="1015">
        <v>3.581466426112107</v>
      </c>
      <c r="F25" s="1015">
        <v>3.9228497122652275</v>
      </c>
      <c r="G25" s="1015">
        <v>3.640550244920612</v>
      </c>
      <c r="H25" s="1015">
        <v>4.353320759691602</v>
      </c>
      <c r="I25" s="1015">
        <v>6.564927950817992</v>
      </c>
      <c r="J25" s="1015">
        <v>3.978199176495397</v>
      </c>
      <c r="K25" s="1015">
        <v>3.6523379585793734</v>
      </c>
      <c r="L25" s="1015">
        <v>3.6229308004874405</v>
      </c>
      <c r="M25" s="1015">
        <v>3.5736156696015433</v>
      </c>
      <c r="N25" s="1015">
        <v>4.09607867659337</v>
      </c>
    </row>
    <row r="26" spans="1:14" ht="12.75">
      <c r="A26" s="494" t="s">
        <v>134</v>
      </c>
      <c r="B26" s="1016">
        <v>2.529694602273515</v>
      </c>
      <c r="C26" s="1016">
        <v>3.5678364831413387</v>
      </c>
      <c r="D26" s="1016">
        <v>3.151580966961106</v>
      </c>
      <c r="E26" s="1016">
        <v>3.340955698632755</v>
      </c>
      <c r="F26" s="1016">
        <v>3.0642173953814327</v>
      </c>
      <c r="G26" s="1016">
        <v>2.7520807169945334</v>
      </c>
      <c r="H26" s="1016">
        <v>3.7854482579320545</v>
      </c>
      <c r="I26" s="1016">
        <v>4.5171469975947485</v>
      </c>
      <c r="J26" s="1016">
        <v>3.1250429560435316</v>
      </c>
      <c r="K26" s="1016">
        <v>2.7360247480486732</v>
      </c>
      <c r="L26" s="1016">
        <v>2.9491762382312254</v>
      </c>
      <c r="M26" s="1016">
        <v>3.3150580821172304</v>
      </c>
      <c r="N26" s="1016">
        <v>3.3201808824006065</v>
      </c>
    </row>
    <row r="27" spans="1:14" ht="12.75">
      <c r="A27" s="494" t="s">
        <v>310</v>
      </c>
      <c r="B27" s="1016">
        <v>5.4466232732936355</v>
      </c>
      <c r="C27" s="1016">
        <v>6.070782095238194</v>
      </c>
      <c r="D27" s="1016">
        <v>5.770898350722295</v>
      </c>
      <c r="E27" s="1016">
        <v>5.634842467836337</v>
      </c>
      <c r="F27" s="1016">
        <v>5.269565917610952</v>
      </c>
      <c r="G27" s="1016">
        <v>5.908508369265898</v>
      </c>
      <c r="H27" s="1016">
        <v>8.41687764006722</v>
      </c>
      <c r="I27" s="1016">
        <v>10.667769084759417</v>
      </c>
      <c r="J27" s="1016">
        <v>10.051913951862302</v>
      </c>
      <c r="K27" s="1016">
        <v>6.942646987835038</v>
      </c>
      <c r="L27" s="1016">
        <v>5.495743312248194</v>
      </c>
      <c r="M27" s="1016">
        <v>4.956219162141509</v>
      </c>
      <c r="N27" s="1016">
        <v>7.718980127395177</v>
      </c>
    </row>
    <row r="28" spans="1:14" ht="12.75">
      <c r="A28" s="494" t="s">
        <v>135</v>
      </c>
      <c r="B28" s="1016">
        <v>3.8852920748143784</v>
      </c>
      <c r="C28" s="1016">
        <v>3.9074672750868173</v>
      </c>
      <c r="D28" s="1016">
        <v>4.933763597692661</v>
      </c>
      <c r="E28" s="1016">
        <v>4.301258352326798</v>
      </c>
      <c r="F28" s="1016">
        <v>4.816715475563161</v>
      </c>
      <c r="G28" s="1016">
        <v>4.802921062098131</v>
      </c>
      <c r="H28" s="1016">
        <v>5.721023124787452</v>
      </c>
      <c r="I28" s="1016">
        <v>7.613792607380374</v>
      </c>
      <c r="J28" s="1016">
        <v>5.294565107825092</v>
      </c>
      <c r="K28" s="1016">
        <v>4.43875044335694</v>
      </c>
      <c r="L28" s="1016">
        <v>4.737566539466178</v>
      </c>
      <c r="M28" s="1016">
        <v>4.756079605411325</v>
      </c>
      <c r="N28" s="1016">
        <v>5.051073541835172</v>
      </c>
    </row>
    <row r="29" spans="1:14" ht="12.75">
      <c r="A29" s="494" t="s">
        <v>136</v>
      </c>
      <c r="B29" s="1017">
        <v>5.8904918041798116</v>
      </c>
      <c r="C29" s="1017">
        <v>6.181068420265091</v>
      </c>
      <c r="D29" s="1017">
        <v>4.217805828796159</v>
      </c>
      <c r="E29" s="1017">
        <v>4.447898844912482</v>
      </c>
      <c r="F29" s="1017">
        <v>4.515071524288374</v>
      </c>
      <c r="G29" s="1017">
        <v>5.447749540559021</v>
      </c>
      <c r="H29" s="1017">
        <v>8.652661757892405</v>
      </c>
      <c r="I29" s="1017">
        <v>9.622009368179985</v>
      </c>
      <c r="J29" s="1017">
        <v>8.130611912099619</v>
      </c>
      <c r="K29" s="1017">
        <v>5.210692097736194</v>
      </c>
      <c r="L29" s="1017">
        <v>5.107058666070459</v>
      </c>
      <c r="M29" s="1017">
        <v>3.4024648963252675</v>
      </c>
      <c r="N29" s="1017">
        <v>6.240811637527033</v>
      </c>
    </row>
    <row r="30" spans="1:14" ht="12.75">
      <c r="A30" s="509" t="s">
        <v>137</v>
      </c>
      <c r="B30" s="1029">
        <v>4.206507846014675</v>
      </c>
      <c r="C30" s="1029">
        <v>4.008320926083582</v>
      </c>
      <c r="D30" s="1029">
        <v>4.141652878879305</v>
      </c>
      <c r="E30" s="1029">
        <v>4.264573367933006</v>
      </c>
      <c r="F30" s="1029">
        <v>4.19593336069596</v>
      </c>
      <c r="G30" s="1029">
        <v>4.274240766465019</v>
      </c>
      <c r="H30" s="1029">
        <v>6.198518282281244</v>
      </c>
      <c r="I30" s="1029">
        <v>9.080422850433486</v>
      </c>
      <c r="J30" s="1029">
        <v>6.376886874926644</v>
      </c>
      <c r="K30" s="1029">
        <v>4.202585455954473</v>
      </c>
      <c r="L30" s="1029">
        <v>4.255878765016213</v>
      </c>
      <c r="M30" s="1029">
        <v>3.728970163796394</v>
      </c>
      <c r="N30" s="1029">
        <v>5.285785939820602</v>
      </c>
    </row>
    <row r="31" spans="1:14" ht="12.75">
      <c r="A31" s="497"/>
      <c r="B31" s="497"/>
      <c r="C31" s="497"/>
      <c r="D31" s="497"/>
      <c r="E31" s="497"/>
      <c r="F31" s="497"/>
      <c r="G31" s="497"/>
      <c r="H31" s="497"/>
      <c r="I31" s="497"/>
      <c r="J31" s="497"/>
      <c r="K31" s="497"/>
      <c r="L31" s="497"/>
      <c r="M31" s="497"/>
      <c r="N31" s="499"/>
    </row>
    <row r="32" spans="1:14" ht="12.75">
      <c r="A32" s="517" t="s">
        <v>280</v>
      </c>
      <c r="B32" s="500"/>
      <c r="C32" s="500"/>
      <c r="D32" s="500"/>
      <c r="E32" s="500"/>
      <c r="F32" s="500"/>
      <c r="G32" s="500"/>
      <c r="H32" s="500"/>
      <c r="I32" s="500"/>
      <c r="J32" s="500"/>
      <c r="K32" s="500"/>
      <c r="L32" s="500"/>
      <c r="M32" s="500"/>
      <c r="N32" s="500"/>
    </row>
  </sheetData>
  <sheetProtection/>
  <hyperlinks>
    <hyperlink ref="F2" location="Sommaire!A1" display="Retour au sommaire"/>
  </hyperlinks>
  <printOptions/>
  <pageMargins left="0.75" right="0.75" top="1" bottom="1" header="0.4921259845" footer="0.4921259845"/>
  <pageSetup fitToHeight="1" fitToWidth="1" horizontalDpi="600" verticalDpi="600" orientation="landscape" paperSize="9" scale="73" r:id="rId1"/>
  <headerFooter alignWithMargins="0">
    <oddFooter>&amp;L&amp;F&amp;R&amp;D&amp;T</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AD38"/>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17.7109375" style="235" customWidth="1"/>
    <col min="2" max="2" width="28.421875" style="235" customWidth="1"/>
    <col min="3" max="10" width="11.7109375" style="235" customWidth="1"/>
    <col min="11" max="12" width="12.7109375" style="235" customWidth="1"/>
    <col min="13" max="20" width="12.8515625" style="235" customWidth="1"/>
    <col min="21" max="21" width="12.8515625" style="235" bestFit="1" customWidth="1"/>
    <col min="22" max="22" width="12.7109375" style="235" customWidth="1"/>
    <col min="23" max="30" width="8.28125" style="235" customWidth="1"/>
    <col min="31" max="31" width="8.00390625" style="235" bestFit="1" customWidth="1"/>
    <col min="32" max="32" width="8.00390625" style="235" customWidth="1"/>
    <col min="33" max="33" width="9.28125" style="235" customWidth="1"/>
    <col min="34" max="34" width="7.7109375" style="235" bestFit="1" customWidth="1"/>
    <col min="35" max="35" width="7.421875" style="235" bestFit="1" customWidth="1"/>
    <col min="36" max="36" width="9.7109375" style="235" customWidth="1"/>
    <col min="37" max="16384" width="11.421875" style="235" customWidth="1"/>
  </cols>
  <sheetData>
    <row r="1" s="202" customFormat="1" ht="15.75">
      <c r="A1" s="80" t="s">
        <v>145</v>
      </c>
    </row>
    <row r="2" spans="1:11" ht="12.75">
      <c r="A2" s="230" t="s">
        <v>307</v>
      </c>
      <c r="I2" s="248" t="s">
        <v>150</v>
      </c>
      <c r="J2" s="248"/>
      <c r="K2" s="248"/>
    </row>
    <row r="3" spans="1:30" s="236" customFormat="1" ht="24.75" customHeight="1">
      <c r="A3" s="887" t="s">
        <v>15</v>
      </c>
      <c r="B3" s="887" t="s">
        <v>142</v>
      </c>
      <c r="C3" s="859" t="s">
        <v>66</v>
      </c>
      <c r="D3" s="860"/>
      <c r="E3" s="860"/>
      <c r="F3" s="860"/>
      <c r="G3" s="860"/>
      <c r="H3" s="860"/>
      <c r="I3" s="860"/>
      <c r="J3" s="860"/>
      <c r="K3" s="889" t="s">
        <v>269</v>
      </c>
      <c r="L3" s="831"/>
      <c r="M3" s="859" t="s">
        <v>67</v>
      </c>
      <c r="N3" s="860"/>
      <c r="O3" s="860"/>
      <c r="P3" s="860"/>
      <c r="Q3" s="860"/>
      <c r="R3" s="860"/>
      <c r="S3" s="860"/>
      <c r="T3" s="861"/>
      <c r="U3" s="889" t="s">
        <v>270</v>
      </c>
      <c r="V3" s="830"/>
      <c r="W3" s="862" t="s">
        <v>65</v>
      </c>
      <c r="X3" s="860"/>
      <c r="Y3" s="860"/>
      <c r="Z3" s="860"/>
      <c r="AA3" s="860"/>
      <c r="AB3" s="860"/>
      <c r="AC3" s="860"/>
      <c r="AD3" s="861"/>
    </row>
    <row r="4" spans="1:30" s="236" customFormat="1" ht="54.75" customHeight="1">
      <c r="A4" s="888"/>
      <c r="B4" s="888"/>
      <c r="C4" s="921">
        <v>2005</v>
      </c>
      <c r="D4" s="921">
        <v>2006</v>
      </c>
      <c r="E4" s="921">
        <v>2007</v>
      </c>
      <c r="F4" s="567">
        <v>2008</v>
      </c>
      <c r="G4" s="347">
        <v>2009</v>
      </c>
      <c r="H4" s="567">
        <v>2010</v>
      </c>
      <c r="I4" s="348">
        <v>2011</v>
      </c>
      <c r="J4" s="922">
        <v>2012</v>
      </c>
      <c r="K4" s="238" t="s">
        <v>146</v>
      </c>
      <c r="L4" s="238" t="s">
        <v>147</v>
      </c>
      <c r="M4" s="921">
        <v>2005</v>
      </c>
      <c r="N4" s="921">
        <v>2006</v>
      </c>
      <c r="O4" s="921">
        <v>2007</v>
      </c>
      <c r="P4" s="567">
        <v>2008</v>
      </c>
      <c r="Q4" s="347">
        <v>2009</v>
      </c>
      <c r="R4" s="567">
        <v>2010</v>
      </c>
      <c r="S4" s="348">
        <v>2011</v>
      </c>
      <c r="T4" s="922">
        <v>2012</v>
      </c>
      <c r="U4" s="238" t="s">
        <v>146</v>
      </c>
      <c r="V4" s="238" t="s">
        <v>147</v>
      </c>
      <c r="W4" s="921">
        <v>2005</v>
      </c>
      <c r="X4" s="921">
        <v>2006</v>
      </c>
      <c r="Y4" s="921">
        <v>2007</v>
      </c>
      <c r="Z4" s="567">
        <v>2008</v>
      </c>
      <c r="AA4" s="347">
        <v>2009</v>
      </c>
      <c r="AB4" s="567">
        <v>2010</v>
      </c>
      <c r="AC4" s="348">
        <v>2011</v>
      </c>
      <c r="AD4" s="567">
        <v>2012</v>
      </c>
    </row>
    <row r="5" spans="1:30" s="219" customFormat="1" ht="11.25">
      <c r="A5" s="575" t="s">
        <v>69</v>
      </c>
      <c r="B5" s="575" t="s">
        <v>143</v>
      </c>
      <c r="C5" s="241">
        <v>56433</v>
      </c>
      <c r="D5" s="241">
        <v>56267</v>
      </c>
      <c r="E5" s="241">
        <v>56062</v>
      </c>
      <c r="F5" s="241">
        <v>51504</v>
      </c>
      <c r="G5" s="241">
        <v>51727.97896134997</v>
      </c>
      <c r="H5" s="241">
        <v>50740.05971</v>
      </c>
      <c r="I5" s="570">
        <v>53816.309199999996</v>
      </c>
      <c r="J5" s="241">
        <v>52464.13062500966</v>
      </c>
      <c r="K5" s="242">
        <f>J5/J$13*100</f>
        <v>29.02223327941778</v>
      </c>
      <c r="L5" s="242">
        <f>J5/J$33*100</f>
        <v>25.820964833440723</v>
      </c>
      <c r="M5" s="241">
        <v>358288</v>
      </c>
      <c r="N5" s="241">
        <v>356227</v>
      </c>
      <c r="O5" s="241">
        <v>344287</v>
      </c>
      <c r="P5" s="241">
        <v>324735</v>
      </c>
      <c r="Q5" s="241">
        <v>314396.7511621188</v>
      </c>
      <c r="R5" s="241">
        <v>309502.20160000003</v>
      </c>
      <c r="S5" s="241">
        <v>331735.98669999995</v>
      </c>
      <c r="T5" s="241">
        <v>318168.63091169257</v>
      </c>
      <c r="U5" s="242">
        <f>T5/T$13*100</f>
        <v>33.29784564637643</v>
      </c>
      <c r="V5" s="242">
        <f>T5/T$33*100</f>
        <v>27.3451613314581</v>
      </c>
      <c r="W5" s="239">
        <v>6.3095534329752505</v>
      </c>
      <c r="X5" s="239">
        <v>6.275238131054968</v>
      </c>
      <c r="Y5" s="239">
        <v>6.112304245843345</v>
      </c>
      <c r="Z5" s="240">
        <v>6.294782472551176</v>
      </c>
      <c r="AA5" s="239">
        <v>6.077885845821065</v>
      </c>
      <c r="AB5" s="239">
        <v>6.0997602952958765</v>
      </c>
      <c r="AC5" s="239">
        <v>6.164227752355785</v>
      </c>
      <c r="AD5" s="239">
        <v>6.064498298577</v>
      </c>
    </row>
    <row r="6" spans="1:30" s="219" customFormat="1" ht="11.25">
      <c r="A6" s="221"/>
      <c r="B6" s="214" t="s">
        <v>257</v>
      </c>
      <c r="C6" s="215">
        <v>18343.277150000024</v>
      </c>
      <c r="D6" s="215">
        <v>17801.13822000008</v>
      </c>
      <c r="E6" s="215">
        <v>19699.31737999991</v>
      </c>
      <c r="F6" s="215">
        <v>17639.373210000012</v>
      </c>
      <c r="G6" s="215">
        <v>18326.184780162108</v>
      </c>
      <c r="H6" s="215">
        <v>18161.6261</v>
      </c>
      <c r="I6" s="780">
        <v>18974.0757</v>
      </c>
      <c r="J6" s="781">
        <v>18079.25004553796</v>
      </c>
      <c r="K6" s="216">
        <f aca="true" t="shared" si="0" ref="K6:K13">J6/J$13*100</f>
        <v>10.001122787850077</v>
      </c>
      <c r="L6" s="216">
        <f aca="true" t="shared" si="1" ref="L6:L33">J6/J$33*100</f>
        <v>8.897958930787702</v>
      </c>
      <c r="M6" s="215">
        <v>61117.283420000094</v>
      </c>
      <c r="N6" s="215">
        <v>57057.77145000015</v>
      </c>
      <c r="O6" s="215">
        <v>61789.29410000001</v>
      </c>
      <c r="P6" s="215">
        <v>56784.00736000003</v>
      </c>
      <c r="Q6" s="215">
        <v>55532.63576775889</v>
      </c>
      <c r="R6" s="215">
        <v>56447.3358</v>
      </c>
      <c r="S6" s="215">
        <v>59448.9246</v>
      </c>
      <c r="T6" s="780">
        <v>51034.627680650454</v>
      </c>
      <c r="U6" s="216">
        <f aca="true" t="shared" si="2" ref="U6:U13">T6/T$13*100</f>
        <v>5.341014135369743</v>
      </c>
      <c r="V6" s="216">
        <f aca="true" t="shared" si="3" ref="V6:V33">T6/T$33*100</f>
        <v>4.386196475181797</v>
      </c>
      <c r="W6" s="217">
        <v>3.331862835643849</v>
      </c>
      <c r="X6" s="217">
        <v>3.205287816140551</v>
      </c>
      <c r="Y6" s="217">
        <v>3.136621077171573</v>
      </c>
      <c r="Z6" s="218">
        <v>3.219162420567663</v>
      </c>
      <c r="AA6" s="217">
        <v>3.0302344123405516</v>
      </c>
      <c r="AB6" s="217">
        <v>3.1080551647299908</v>
      </c>
      <c r="AC6" s="217">
        <v>3.133165775237209</v>
      </c>
      <c r="AD6" s="217">
        <v>2.8228287983242994</v>
      </c>
    </row>
    <row r="7" spans="1:30" s="219" customFormat="1" ht="11.25">
      <c r="A7" s="214"/>
      <c r="B7" s="214" t="s">
        <v>215</v>
      </c>
      <c r="C7" s="215">
        <v>12079.52735000002</v>
      </c>
      <c r="D7" s="215">
        <v>12050.337320000006</v>
      </c>
      <c r="E7" s="215">
        <v>10702.528270000028</v>
      </c>
      <c r="F7" s="215">
        <v>10081.86709999998</v>
      </c>
      <c r="G7" s="215">
        <v>9944.008097896596</v>
      </c>
      <c r="H7" s="215">
        <v>9481.22388</v>
      </c>
      <c r="I7" s="780">
        <v>10241.6742</v>
      </c>
      <c r="J7" s="781">
        <v>9995.155847359572</v>
      </c>
      <c r="K7" s="216">
        <f t="shared" si="0"/>
        <v>5.52914422121243</v>
      </c>
      <c r="L7" s="216">
        <f t="shared" si="1"/>
        <v>4.919257492020691</v>
      </c>
      <c r="M7" s="215">
        <v>101357.04472000015</v>
      </c>
      <c r="N7" s="215">
        <v>102909.56352999993</v>
      </c>
      <c r="O7" s="215">
        <v>88246.00124000011</v>
      </c>
      <c r="P7" s="215">
        <v>87234.19693999997</v>
      </c>
      <c r="Q7" s="215">
        <v>82142.181629195</v>
      </c>
      <c r="R7" s="215">
        <v>80546.6659</v>
      </c>
      <c r="S7" s="215">
        <v>87022.9854</v>
      </c>
      <c r="T7" s="780">
        <v>86460.42581470587</v>
      </c>
      <c r="U7" s="216">
        <f t="shared" si="2"/>
        <v>9.048490748596473</v>
      </c>
      <c r="V7" s="216">
        <f t="shared" si="3"/>
        <v>7.430884326701268</v>
      </c>
      <c r="W7" s="217">
        <v>8.39081213885409</v>
      </c>
      <c r="X7" s="217">
        <v>8.53997367851275</v>
      </c>
      <c r="Y7" s="217">
        <v>8.245341569184184</v>
      </c>
      <c r="Z7" s="218">
        <v>8.652583502117395</v>
      </c>
      <c r="AA7" s="217">
        <v>8.260470106271343</v>
      </c>
      <c r="AB7" s="217">
        <v>8.49538697951303</v>
      </c>
      <c r="AC7" s="217">
        <v>8.496949199965764</v>
      </c>
      <c r="AD7" s="217">
        <v>8.650232886318244</v>
      </c>
    </row>
    <row r="8" spans="1:30" s="219" customFormat="1" ht="11.25">
      <c r="A8" s="214"/>
      <c r="B8" s="214" t="s">
        <v>216</v>
      </c>
      <c r="C8" s="215">
        <v>20840.02170999995</v>
      </c>
      <c r="D8" s="215">
        <v>21180.213369999987</v>
      </c>
      <c r="E8" s="215">
        <v>20836.067320000042</v>
      </c>
      <c r="F8" s="215">
        <v>19296.6779999999</v>
      </c>
      <c r="G8" s="215">
        <v>19312.602806386847</v>
      </c>
      <c r="H8" s="215">
        <v>19183.6621</v>
      </c>
      <c r="I8" s="780">
        <v>20451.6511</v>
      </c>
      <c r="J8" s="781">
        <v>17210.820418632484</v>
      </c>
      <c r="K8" s="216">
        <f t="shared" si="0"/>
        <v>9.52072280945429</v>
      </c>
      <c r="L8" s="216">
        <f t="shared" si="1"/>
        <v>8.47054899204462</v>
      </c>
      <c r="M8" s="215">
        <v>159926.89123000007</v>
      </c>
      <c r="N8" s="215">
        <v>161024.81859000018</v>
      </c>
      <c r="O8" s="215">
        <v>161415.65822999997</v>
      </c>
      <c r="P8" s="215">
        <v>148237.47294000004</v>
      </c>
      <c r="Q8" s="215">
        <v>148969.69764470492</v>
      </c>
      <c r="R8" s="215">
        <v>147136.635</v>
      </c>
      <c r="S8" s="215">
        <v>157756.099</v>
      </c>
      <c r="T8" s="780">
        <v>128855.95516386075</v>
      </c>
      <c r="U8" s="216">
        <f t="shared" si="2"/>
        <v>13.485382557570535</v>
      </c>
      <c r="V8" s="216">
        <f t="shared" si="3"/>
        <v>11.07458919623309</v>
      </c>
      <c r="W8" s="217">
        <v>7.674027093419974</v>
      </c>
      <c r="X8" s="217">
        <v>7.602606063359044</v>
      </c>
      <c r="Y8" s="217">
        <v>7.746934954230108</v>
      </c>
      <c r="Z8" s="218">
        <v>7.68202034256885</v>
      </c>
      <c r="AA8" s="217">
        <v>7.713600240120888</v>
      </c>
      <c r="AB8" s="217">
        <v>7.669892965848267</v>
      </c>
      <c r="AC8" s="217">
        <v>7.71361188535042</v>
      </c>
      <c r="AD8" s="217">
        <v>7.486915325916766</v>
      </c>
    </row>
    <row r="9" spans="1:30" s="219" customFormat="1" ht="11.25">
      <c r="A9" s="214"/>
      <c r="B9" s="221" t="s">
        <v>144</v>
      </c>
      <c r="C9" s="222">
        <v>135259</v>
      </c>
      <c r="D9" s="222">
        <v>134081</v>
      </c>
      <c r="E9" s="222">
        <v>136264</v>
      </c>
      <c r="F9" s="222">
        <v>129847</v>
      </c>
      <c r="G9" s="222">
        <v>129274.73722956805</v>
      </c>
      <c r="H9" s="222">
        <v>125189.08528</v>
      </c>
      <c r="I9" s="571">
        <v>126664.60687</v>
      </c>
      <c r="J9" s="222">
        <v>128308.07294698968</v>
      </c>
      <c r="K9" s="223">
        <f t="shared" si="0"/>
        <v>70.9777667205822</v>
      </c>
      <c r="L9" s="223">
        <f t="shared" si="1"/>
        <v>63.14863507585583</v>
      </c>
      <c r="M9" s="222">
        <v>693239</v>
      </c>
      <c r="N9" s="222">
        <v>692010</v>
      </c>
      <c r="O9" s="222">
        <v>700933</v>
      </c>
      <c r="P9" s="222">
        <v>667245</v>
      </c>
      <c r="Q9" s="222">
        <v>647476.8015911198</v>
      </c>
      <c r="R9" s="222">
        <v>630075.5589000001</v>
      </c>
      <c r="S9" s="222">
        <v>637422.9656</v>
      </c>
      <c r="T9" s="222">
        <v>637354.5410395735</v>
      </c>
      <c r="U9" s="223">
        <f t="shared" si="2"/>
        <v>66.70215435362358</v>
      </c>
      <c r="V9" s="223">
        <f t="shared" si="3"/>
        <v>54.77775323143611</v>
      </c>
      <c r="W9" s="224">
        <v>5.087743405729569</v>
      </c>
      <c r="X9" s="224">
        <v>5.2</v>
      </c>
      <c r="Y9" s="224">
        <v>5.1150192782020225</v>
      </c>
      <c r="Z9" s="225">
        <v>5.094886114146341</v>
      </c>
      <c r="AA9" s="224">
        <v>5.008533109151254</v>
      </c>
      <c r="AB9" s="224">
        <v>5.032991154865957</v>
      </c>
      <c r="AC9" s="224">
        <v>5.032368404649989</v>
      </c>
      <c r="AD9" s="224">
        <v>4.96737677061751</v>
      </c>
    </row>
    <row r="10" spans="1:30" s="219" customFormat="1" ht="11.25">
      <c r="A10" s="214"/>
      <c r="B10" s="214" t="s">
        <v>258</v>
      </c>
      <c r="C10" s="215">
        <v>19129.93094000002</v>
      </c>
      <c r="D10" s="215">
        <v>18539.245529999975</v>
      </c>
      <c r="E10" s="215">
        <v>19531.228930000045</v>
      </c>
      <c r="F10" s="215">
        <v>18633.52230000004</v>
      </c>
      <c r="G10" s="215">
        <v>17856.90187569229</v>
      </c>
      <c r="H10" s="215">
        <v>17047.6414</v>
      </c>
      <c r="I10" s="572">
        <v>17900.5683</v>
      </c>
      <c r="J10" s="215">
        <v>17837.155157321897</v>
      </c>
      <c r="K10" s="216">
        <f t="shared" si="0"/>
        <v>9.867200158467712</v>
      </c>
      <c r="L10" s="216">
        <f t="shared" si="1"/>
        <v>8.7788085032382</v>
      </c>
      <c r="M10" s="215">
        <v>172315.8013299999</v>
      </c>
      <c r="N10" s="215">
        <v>171091.16171999968</v>
      </c>
      <c r="O10" s="215">
        <v>171601.16911999934</v>
      </c>
      <c r="P10" s="215">
        <v>166730.43069000085</v>
      </c>
      <c r="Q10" s="215">
        <v>157962.35818188303</v>
      </c>
      <c r="R10" s="215">
        <v>153829.854</v>
      </c>
      <c r="S10" s="215">
        <v>157606.978</v>
      </c>
      <c r="T10" s="215">
        <v>160940.51351296552</v>
      </c>
      <c r="U10" s="216">
        <f t="shared" si="2"/>
        <v>16.84318269166725</v>
      </c>
      <c r="V10" s="216">
        <f t="shared" si="3"/>
        <v>13.83211253155008</v>
      </c>
      <c r="W10" s="217">
        <v>9.007654124338398</v>
      </c>
      <c r="X10" s="217">
        <v>9.228593549998683</v>
      </c>
      <c r="Y10" s="217">
        <v>8.785989337128667</v>
      </c>
      <c r="Z10" s="218">
        <v>8.947875125574111</v>
      </c>
      <c r="AA10" s="217">
        <v>8.846011434766819</v>
      </c>
      <c r="AB10" s="217">
        <v>9.02352709038096</v>
      </c>
      <c r="AC10" s="217">
        <v>8.804579573040707</v>
      </c>
      <c r="AD10" s="217">
        <v>9.022768041959973</v>
      </c>
    </row>
    <row r="11" spans="1:30" s="219" customFormat="1" ht="11.25">
      <c r="A11" s="214"/>
      <c r="B11" s="214" t="s">
        <v>217</v>
      </c>
      <c r="C11" s="215">
        <v>87108.88007999994</v>
      </c>
      <c r="D11" s="215">
        <v>86914.53789999982</v>
      </c>
      <c r="E11" s="215">
        <v>87803.86214000003</v>
      </c>
      <c r="F11" s="215">
        <v>83868.45311000144</v>
      </c>
      <c r="G11" s="215">
        <v>84719.5285350586</v>
      </c>
      <c r="H11" s="215">
        <v>82564.5548</v>
      </c>
      <c r="I11" s="572">
        <v>83526.9161</v>
      </c>
      <c r="J11" s="215">
        <v>86800.28707299978</v>
      </c>
      <c r="K11" s="216">
        <f t="shared" si="0"/>
        <v>48.01639043937874</v>
      </c>
      <c r="L11" s="216">
        <f t="shared" si="1"/>
        <v>42.71999046480099</v>
      </c>
      <c r="M11" s="215">
        <v>400908.30759000365</v>
      </c>
      <c r="N11" s="215">
        <v>401415.70755000075</v>
      </c>
      <c r="O11" s="215">
        <v>411806.39369</v>
      </c>
      <c r="P11" s="215">
        <v>388780.6287499962</v>
      </c>
      <c r="Q11" s="215">
        <v>380485.742622134</v>
      </c>
      <c r="R11" s="215">
        <v>374143.145</v>
      </c>
      <c r="S11" s="215">
        <v>374906.374</v>
      </c>
      <c r="T11" s="215">
        <v>382564.5285085244</v>
      </c>
      <c r="U11" s="216">
        <f t="shared" si="2"/>
        <v>40.037179603639814</v>
      </c>
      <c r="V11" s="216">
        <f t="shared" si="3"/>
        <v>32.87969879928963</v>
      </c>
      <c r="W11" s="217">
        <v>4.602381608187517</v>
      </c>
      <c r="X11" s="217">
        <v>4.618510519055542</v>
      </c>
      <c r="Y11" s="217">
        <v>4.690071525935726</v>
      </c>
      <c r="Z11" s="218">
        <v>4.635600328052712</v>
      </c>
      <c r="AA11" s="217">
        <v>4.491122049442018</v>
      </c>
      <c r="AB11" s="217">
        <v>4.531522587462677</v>
      </c>
      <c r="AC11" s="217">
        <v>4.488449849521022</v>
      </c>
      <c r="AD11" s="217">
        <v>4.407410867049142</v>
      </c>
    </row>
    <row r="12" spans="1:30" s="219" customFormat="1" ht="11.25">
      <c r="A12" s="214"/>
      <c r="B12" s="214" t="s">
        <v>218</v>
      </c>
      <c r="C12" s="215">
        <v>23048.513829999945</v>
      </c>
      <c r="D12" s="215">
        <v>22579.446749999894</v>
      </c>
      <c r="E12" s="215">
        <v>23356.365310000045</v>
      </c>
      <c r="F12" s="215">
        <v>22162.93953999997</v>
      </c>
      <c r="G12" s="215">
        <v>21734.88856228641</v>
      </c>
      <c r="H12" s="215">
        <v>21204.5036</v>
      </c>
      <c r="I12" s="572">
        <v>20616.9123</v>
      </c>
      <c r="J12" s="215">
        <v>20273.406624359675</v>
      </c>
      <c r="K12" s="216">
        <f t="shared" si="0"/>
        <v>11.214891572799258</v>
      </c>
      <c r="L12" s="216">
        <f t="shared" si="1"/>
        <v>9.977844162580917</v>
      </c>
      <c r="M12" s="215">
        <v>84556.62553000022</v>
      </c>
      <c r="N12" s="215">
        <v>84689.31151999996</v>
      </c>
      <c r="O12" s="215">
        <v>85081.75606999993</v>
      </c>
      <c r="P12" s="215">
        <v>79642.48465999991</v>
      </c>
      <c r="Q12" s="215">
        <v>81491.55011465664</v>
      </c>
      <c r="R12" s="215">
        <v>77176.1915</v>
      </c>
      <c r="S12" s="215">
        <v>79022.2079</v>
      </c>
      <c r="T12" s="215">
        <v>74365.76724229715</v>
      </c>
      <c r="U12" s="216">
        <f t="shared" si="2"/>
        <v>7.782727768959849</v>
      </c>
      <c r="V12" s="216">
        <f t="shared" si="3"/>
        <v>6.39140287636554</v>
      </c>
      <c r="W12" s="217">
        <v>3.668636778651703</v>
      </c>
      <c r="X12" s="217">
        <v>3.750725713419013</v>
      </c>
      <c r="Y12" s="217">
        <v>3.6427652565261135</v>
      </c>
      <c r="Z12" s="218">
        <v>3.593498259391995</v>
      </c>
      <c r="AA12" s="217">
        <v>3.7493429000624285</v>
      </c>
      <c r="AB12" s="217">
        <v>3.6396132140532638</v>
      </c>
      <c r="AC12" s="217">
        <v>3.832882768774255</v>
      </c>
      <c r="AD12" s="217">
        <v>3.6681436238220746</v>
      </c>
    </row>
    <row r="13" spans="1:30" s="219" customFormat="1" ht="11.25">
      <c r="A13" s="214"/>
      <c r="B13" s="237" t="s">
        <v>50</v>
      </c>
      <c r="C13" s="226">
        <v>191692.0254999999</v>
      </c>
      <c r="D13" s="226">
        <v>190348.09499999977</v>
      </c>
      <c r="E13" s="226">
        <v>192326.26892000006</v>
      </c>
      <c r="F13" s="226">
        <v>181350.9199400014</v>
      </c>
      <c r="G13" s="226">
        <v>181002.71619091803</v>
      </c>
      <c r="H13" s="226">
        <v>175929.14499</v>
      </c>
      <c r="I13" s="573">
        <v>180480.91607</v>
      </c>
      <c r="J13" s="226">
        <v>180772.20357199936</v>
      </c>
      <c r="K13" s="223">
        <f t="shared" si="0"/>
        <v>100</v>
      </c>
      <c r="L13" s="223">
        <f t="shared" si="1"/>
        <v>88.96959990929658</v>
      </c>
      <c r="M13" s="226">
        <v>1051526.527670004</v>
      </c>
      <c r="N13" s="226">
        <v>1048236.7966400005</v>
      </c>
      <c r="O13" s="226">
        <v>1045220.0452599995</v>
      </c>
      <c r="P13" s="226">
        <v>991979.6147499969</v>
      </c>
      <c r="Q13" s="226">
        <v>961873.5527532387</v>
      </c>
      <c r="R13" s="226">
        <v>939577.7605000001</v>
      </c>
      <c r="S13" s="226">
        <v>969158.9523</v>
      </c>
      <c r="T13" s="226">
        <v>955523.171951266</v>
      </c>
      <c r="U13" s="223">
        <f t="shared" si="2"/>
        <v>100</v>
      </c>
      <c r="V13" s="223">
        <f t="shared" si="3"/>
        <v>82.12291456289421</v>
      </c>
      <c r="W13" s="227">
        <v>5.485499592000526</v>
      </c>
      <c r="X13" s="227">
        <v>5.506946610839482</v>
      </c>
      <c r="Y13" s="227">
        <v>5.434619259913832</v>
      </c>
      <c r="Z13" s="228">
        <v>5.469945314190775</v>
      </c>
      <c r="AA13" s="227">
        <v>5.314138776451696</v>
      </c>
      <c r="AB13" s="227">
        <v>5.340660073994031</v>
      </c>
      <c r="AC13" s="227">
        <v>5.369869421119899</v>
      </c>
      <c r="AD13" s="227">
        <v>5.2857859398206255</v>
      </c>
    </row>
    <row r="14" spans="1:30" s="219" customFormat="1" ht="11.25">
      <c r="A14" s="214"/>
      <c r="B14" s="226"/>
      <c r="C14" s="226"/>
      <c r="D14" s="226"/>
      <c r="E14" s="226"/>
      <c r="F14" s="226"/>
      <c r="G14" s="226"/>
      <c r="H14" s="226"/>
      <c r="I14" s="573"/>
      <c r="J14" s="226"/>
      <c r="K14" s="223"/>
      <c r="L14" s="223"/>
      <c r="M14" s="226"/>
      <c r="N14" s="226"/>
      <c r="O14" s="226"/>
      <c r="P14" s="226"/>
      <c r="Q14" s="226"/>
      <c r="R14" s="226"/>
      <c r="S14" s="226"/>
      <c r="T14" s="226"/>
      <c r="U14" s="223"/>
      <c r="V14" s="223"/>
      <c r="W14" s="227"/>
      <c r="X14" s="227"/>
      <c r="Y14" s="227"/>
      <c r="Z14" s="228"/>
      <c r="AA14" s="227"/>
      <c r="AB14" s="227"/>
      <c r="AC14" s="227"/>
      <c r="AD14" s="227"/>
    </row>
    <row r="15" spans="1:30" s="219" customFormat="1" ht="11.25">
      <c r="A15" s="221" t="s">
        <v>222</v>
      </c>
      <c r="B15" s="221" t="s">
        <v>143</v>
      </c>
      <c r="C15" s="226">
        <v>16640</v>
      </c>
      <c r="D15" s="226">
        <v>16602</v>
      </c>
      <c r="E15" s="226">
        <v>16104</v>
      </c>
      <c r="F15" s="226">
        <v>15468</v>
      </c>
      <c r="G15" s="226">
        <v>15784.932677033114</v>
      </c>
      <c r="H15" s="226">
        <v>16016.070510000001</v>
      </c>
      <c r="I15" s="573">
        <v>17519.821000000004</v>
      </c>
      <c r="J15" s="226">
        <v>16578.15375431573</v>
      </c>
      <c r="K15" s="223">
        <f>J15/J$23*100</f>
        <v>73.9698747723901</v>
      </c>
      <c r="L15" s="223">
        <f t="shared" si="1"/>
        <v>8.15917313398693</v>
      </c>
      <c r="M15" s="226">
        <v>143108</v>
      </c>
      <c r="N15" s="226">
        <v>142628</v>
      </c>
      <c r="O15" s="226">
        <v>137934</v>
      </c>
      <c r="P15" s="226">
        <v>140560</v>
      </c>
      <c r="Q15" s="226">
        <v>135443.21400935928</v>
      </c>
      <c r="R15" s="226">
        <v>140138.73338</v>
      </c>
      <c r="S15" s="226">
        <v>154190.62390000006</v>
      </c>
      <c r="T15" s="226">
        <v>143977.97136580892</v>
      </c>
      <c r="U15" s="223">
        <f>T15/T$23*100</f>
        <v>69.21854486988111</v>
      </c>
      <c r="V15" s="223">
        <f t="shared" si="3"/>
        <v>12.374258404710044</v>
      </c>
      <c r="W15" s="227">
        <v>8.764010838000734</v>
      </c>
      <c r="X15" s="227">
        <v>8.6</v>
      </c>
      <c r="Y15" s="227">
        <v>8.6</v>
      </c>
      <c r="Z15" s="228">
        <v>9.1</v>
      </c>
      <c r="AA15" s="227">
        <v>8.580537958608307</v>
      </c>
      <c r="AB15" s="227">
        <v>8.749882394217805</v>
      </c>
      <c r="AC15" s="227">
        <v>8.800924615611086</v>
      </c>
      <c r="AD15" s="227">
        <v>8.684801305352092</v>
      </c>
    </row>
    <row r="16" spans="1:30" s="219" customFormat="1" ht="11.25">
      <c r="A16" s="214"/>
      <c r="B16" s="214" t="s">
        <v>257</v>
      </c>
      <c r="C16" s="215">
        <v>11203.465690000017</v>
      </c>
      <c r="D16" s="215">
        <v>11249.080419999986</v>
      </c>
      <c r="E16" s="215">
        <v>10905.437890000032</v>
      </c>
      <c r="F16" s="215">
        <v>10524.163550000005</v>
      </c>
      <c r="G16" s="215">
        <v>11633.645238832241</v>
      </c>
      <c r="H16" s="215">
        <v>12013.3888</v>
      </c>
      <c r="I16" s="572">
        <v>13038.527899999997</v>
      </c>
      <c r="J16" s="215">
        <v>502.6271155269409</v>
      </c>
      <c r="K16" s="216">
        <f aca="true" t="shared" si="4" ref="K16:K23">J16/J$23*100</f>
        <v>2.242666182478657</v>
      </c>
      <c r="L16" s="216">
        <f t="shared" si="1"/>
        <v>0.24737505262630086</v>
      </c>
      <c r="M16" s="215">
        <v>90730.45672000015</v>
      </c>
      <c r="N16" s="215">
        <v>88828.89672999988</v>
      </c>
      <c r="O16" s="215">
        <v>86986.75459999996</v>
      </c>
      <c r="P16" s="215">
        <v>84403.16330000023</v>
      </c>
      <c r="Q16" s="215">
        <v>89037.74557011989</v>
      </c>
      <c r="R16" s="215">
        <v>93185.9831</v>
      </c>
      <c r="S16" s="215">
        <v>102142.7934</v>
      </c>
      <c r="T16" s="215">
        <v>7356.4034142794035</v>
      </c>
      <c r="U16" s="216">
        <f aca="true" t="shared" si="5" ref="U16:U23">T16/T$23*100</f>
        <v>3.5366489399861583</v>
      </c>
      <c r="V16" s="216">
        <f t="shared" si="3"/>
        <v>0.6322497526118213</v>
      </c>
      <c r="W16" s="217">
        <v>8.098427685728023</v>
      </c>
      <c r="X16" s="217">
        <v>7.896547398849513</v>
      </c>
      <c r="Y16" s="217">
        <v>7.976456835333891</v>
      </c>
      <c r="Z16" s="218">
        <v>8.01994029254707</v>
      </c>
      <c r="AA16" s="217">
        <v>7.653469204383036</v>
      </c>
      <c r="AB16" s="217">
        <v>7.756844022229597</v>
      </c>
      <c r="AC16" s="217">
        <v>7.833920683637914</v>
      </c>
      <c r="AD16" s="217">
        <v>14.635906394678182</v>
      </c>
    </row>
    <row r="17" spans="1:30" s="219" customFormat="1" ht="11.25">
      <c r="A17" s="214"/>
      <c r="B17" s="214" t="s">
        <v>215</v>
      </c>
      <c r="C17" s="215">
        <v>666.9046099999997</v>
      </c>
      <c r="D17" s="215">
        <v>616.7407200000001</v>
      </c>
      <c r="E17" s="215">
        <v>611.3909599999997</v>
      </c>
      <c r="F17" s="215">
        <v>726.5401500000003</v>
      </c>
      <c r="G17" s="215">
        <v>676.1413149746325</v>
      </c>
      <c r="H17" s="215">
        <v>463.04294</v>
      </c>
      <c r="I17" s="572">
        <v>587.7907000000014</v>
      </c>
      <c r="J17" s="215">
        <v>2511.0032065839205</v>
      </c>
      <c r="K17" s="216">
        <f t="shared" si="4"/>
        <v>11.203816510371665</v>
      </c>
      <c r="L17" s="216">
        <f t="shared" si="1"/>
        <v>1.2358257865222817</v>
      </c>
      <c r="M17" s="215">
        <v>8660.020499999999</v>
      </c>
      <c r="N17" s="215">
        <v>9190.37507</v>
      </c>
      <c r="O17" s="215">
        <v>8307.035160000001</v>
      </c>
      <c r="P17" s="215">
        <v>10832.66985</v>
      </c>
      <c r="Q17" s="215">
        <v>9187.336270616368</v>
      </c>
      <c r="R17" s="215">
        <v>6759.13038</v>
      </c>
      <c r="S17" s="215">
        <v>9438.73049999999</v>
      </c>
      <c r="T17" s="215">
        <v>29672.088517735152</v>
      </c>
      <c r="U17" s="216">
        <f t="shared" si="5"/>
        <v>14.265090492417325</v>
      </c>
      <c r="V17" s="216">
        <f t="shared" si="3"/>
        <v>2.5501824150098984</v>
      </c>
      <c r="W17" s="217">
        <v>12.985396067362622</v>
      </c>
      <c r="X17" s="217">
        <v>14.901521452969732</v>
      </c>
      <c r="Y17" s="217">
        <v>13.587108255575131</v>
      </c>
      <c r="Z17" s="218">
        <v>14.909939732855777</v>
      </c>
      <c r="AA17" s="217">
        <v>13.587893635757283</v>
      </c>
      <c r="AB17" s="217">
        <v>14.597199948669987</v>
      </c>
      <c r="AC17" s="217">
        <v>16.057978630828913</v>
      </c>
      <c r="AD17" s="217">
        <v>11.816826215089693</v>
      </c>
    </row>
    <row r="18" spans="1:30" s="219" customFormat="1" ht="11.25">
      <c r="A18" s="214"/>
      <c r="B18" s="214" t="s">
        <v>216</v>
      </c>
      <c r="C18" s="215">
        <v>2133.8942299999994</v>
      </c>
      <c r="D18" s="215">
        <v>2258.2054000000003</v>
      </c>
      <c r="E18" s="215">
        <v>2265.0839199999978</v>
      </c>
      <c r="F18" s="215">
        <v>2279.1877199999994</v>
      </c>
      <c r="G18" s="215">
        <v>2224.4329232524406</v>
      </c>
      <c r="H18" s="215">
        <v>2210.48234</v>
      </c>
      <c r="I18" s="572">
        <v>2398.2230999999992</v>
      </c>
      <c r="J18" s="215">
        <v>1712.9061354321968</v>
      </c>
      <c r="K18" s="216">
        <f t="shared" si="4"/>
        <v>7.642796309679179</v>
      </c>
      <c r="L18" s="216">
        <f t="shared" si="1"/>
        <v>0.8430310110751303</v>
      </c>
      <c r="M18" s="215">
        <v>21657.937180000004</v>
      </c>
      <c r="N18" s="215">
        <v>23992.135539999992</v>
      </c>
      <c r="O18" s="215">
        <v>23769.672389999992</v>
      </c>
      <c r="P18" s="215">
        <v>27124.99864999999</v>
      </c>
      <c r="Q18" s="215">
        <v>25174.357062323157</v>
      </c>
      <c r="R18" s="215">
        <v>25965.2809</v>
      </c>
      <c r="S18" s="215">
        <v>27511.821000000025</v>
      </c>
      <c r="T18" s="215">
        <v>15278.49770612163</v>
      </c>
      <c r="U18" s="216">
        <f t="shared" si="5"/>
        <v>7.345258229320336</v>
      </c>
      <c r="V18" s="216">
        <f t="shared" si="3"/>
        <v>1.3131180892316396</v>
      </c>
      <c r="W18" s="217">
        <v>10.149489546161812</v>
      </c>
      <c r="X18" s="217">
        <v>10.62442572318709</v>
      </c>
      <c r="Y18" s="217">
        <v>10.493947787153076</v>
      </c>
      <c r="Z18" s="218">
        <v>11.901169180571049</v>
      </c>
      <c r="AA18" s="217">
        <v>11.317202150341593</v>
      </c>
      <c r="AB18" s="217">
        <v>11.7464321836654</v>
      </c>
      <c r="AC18" s="217">
        <v>11.471752148496957</v>
      </c>
      <c r="AD18" s="217">
        <v>8.91963511022546</v>
      </c>
    </row>
    <row r="19" spans="1:30" s="219" customFormat="1" ht="11.25">
      <c r="A19" s="214"/>
      <c r="B19" s="221" t="s">
        <v>144</v>
      </c>
      <c r="C19" s="222">
        <v>5839</v>
      </c>
      <c r="D19" s="222">
        <v>5637</v>
      </c>
      <c r="E19" s="222">
        <v>6122</v>
      </c>
      <c r="F19" s="222">
        <v>5612</v>
      </c>
      <c r="G19" s="222">
        <v>5496.441488754652</v>
      </c>
      <c r="H19" s="222">
        <v>5593.384891</v>
      </c>
      <c r="I19" s="571">
        <v>5608.3308099999995</v>
      </c>
      <c r="J19" s="222">
        <v>5833.880611468639</v>
      </c>
      <c r="K19" s="223">
        <f t="shared" si="4"/>
        <v>26.030125227609908</v>
      </c>
      <c r="L19" s="223">
        <f t="shared" si="1"/>
        <v>2.871226956716499</v>
      </c>
      <c r="M19" s="222">
        <v>67695</v>
      </c>
      <c r="N19" s="222">
        <v>62558</v>
      </c>
      <c r="O19" s="222">
        <v>69703</v>
      </c>
      <c r="P19" s="222">
        <v>62615</v>
      </c>
      <c r="Q19" s="222">
        <v>62688.03287605755</v>
      </c>
      <c r="R19" s="222">
        <v>64529.59654</v>
      </c>
      <c r="S19" s="222">
        <v>62408.42299999995</v>
      </c>
      <c r="T19" s="222">
        <v>64026.93777589953</v>
      </c>
      <c r="U19" s="223">
        <f t="shared" si="5"/>
        <v>30.78145513011888</v>
      </c>
      <c r="V19" s="223">
        <f t="shared" si="3"/>
        <v>5.502827032395731</v>
      </c>
      <c r="W19" s="224">
        <v>11.602335664452344</v>
      </c>
      <c r="X19" s="224">
        <v>11.1</v>
      </c>
      <c r="Y19" s="224">
        <v>11.415240588701081</v>
      </c>
      <c r="Z19" s="225">
        <v>11.2</v>
      </c>
      <c r="AA19" s="224">
        <v>11.405203349169282</v>
      </c>
      <c r="AB19" s="224">
        <v>11.536770273726548</v>
      </c>
      <c r="AC19" s="224">
        <v>11.127807027488801</v>
      </c>
      <c r="AD19" s="224">
        <v>10.975016809571152</v>
      </c>
    </row>
    <row r="20" spans="1:30" s="219" customFormat="1" ht="11.25">
      <c r="A20" s="214"/>
      <c r="B20" s="214" t="s">
        <v>258</v>
      </c>
      <c r="C20" s="215">
        <v>228.19496999999998</v>
      </c>
      <c r="D20" s="215">
        <v>251.57639000000006</v>
      </c>
      <c r="E20" s="215">
        <v>277.06643</v>
      </c>
      <c r="F20" s="215">
        <v>289.5251200000001</v>
      </c>
      <c r="G20" s="215">
        <v>265.3720795771983</v>
      </c>
      <c r="H20" s="215">
        <v>370.390672</v>
      </c>
      <c r="I20" s="572">
        <v>255.25240000000122</v>
      </c>
      <c r="J20" s="215">
        <v>235.04961923531346</v>
      </c>
      <c r="K20" s="216">
        <f t="shared" si="4"/>
        <v>1.0487652097935167</v>
      </c>
      <c r="L20" s="216">
        <f t="shared" si="1"/>
        <v>0.11568299865233006</v>
      </c>
      <c r="M20" s="215">
        <v>2690.9882299999995</v>
      </c>
      <c r="N20" s="215">
        <v>3655.487020000002</v>
      </c>
      <c r="O20" s="215">
        <v>4527.372459999999</v>
      </c>
      <c r="P20" s="215">
        <v>4474.496660000001</v>
      </c>
      <c r="Q20" s="215">
        <v>4317.188691958357</v>
      </c>
      <c r="R20" s="215">
        <v>6441.40944</v>
      </c>
      <c r="S20" s="215">
        <v>3824.606999999989</v>
      </c>
      <c r="T20" s="215">
        <v>4401.441067862611</v>
      </c>
      <c r="U20" s="216">
        <f t="shared" si="5"/>
        <v>2.1160274947472613</v>
      </c>
      <c r="V20" s="216">
        <f t="shared" si="3"/>
        <v>0.3782840431086169</v>
      </c>
      <c r="W20" s="217">
        <v>11.792495820569576</v>
      </c>
      <c r="X20" s="217">
        <v>14.530326236098709</v>
      </c>
      <c r="Y20" s="217">
        <v>16.340386166595493</v>
      </c>
      <c r="Z20" s="218">
        <v>15.454606011388579</v>
      </c>
      <c r="AA20" s="217">
        <v>16.26843599687156</v>
      </c>
      <c r="AB20" s="217">
        <v>17.390852218870137</v>
      </c>
      <c r="AC20" s="217">
        <v>14.98362796980546</v>
      </c>
      <c r="AD20" s="217">
        <v>18.725582633070463</v>
      </c>
    </row>
    <row r="21" spans="1:30" s="219" customFormat="1" ht="11.25">
      <c r="A21" s="214"/>
      <c r="B21" s="214" t="s">
        <v>217</v>
      </c>
      <c r="C21" s="215">
        <v>2992.7749199999976</v>
      </c>
      <c r="D21" s="215">
        <v>2909.8218500000016</v>
      </c>
      <c r="E21" s="215">
        <v>3368.8312199999978</v>
      </c>
      <c r="F21" s="215">
        <v>3054.3752199999954</v>
      </c>
      <c r="G21" s="215">
        <v>3191.6362955487357</v>
      </c>
      <c r="H21" s="215">
        <v>3309.6413</v>
      </c>
      <c r="I21" s="572">
        <v>3422.6833000000042</v>
      </c>
      <c r="J21" s="215">
        <v>3500.096201862289</v>
      </c>
      <c r="K21" s="216">
        <f t="shared" si="4"/>
        <v>15.617039242121447</v>
      </c>
      <c r="L21" s="216">
        <f t="shared" si="1"/>
        <v>1.722621910728154</v>
      </c>
      <c r="M21" s="215">
        <v>39035.01206999999</v>
      </c>
      <c r="N21" s="215">
        <v>34917.49188000002</v>
      </c>
      <c r="O21" s="215">
        <v>42291.26905999998</v>
      </c>
      <c r="P21" s="215">
        <v>37503.53906999999</v>
      </c>
      <c r="Q21" s="215">
        <v>39066.237218038856</v>
      </c>
      <c r="R21" s="215">
        <v>39867.9771</v>
      </c>
      <c r="S21" s="215">
        <v>39498.494000000006</v>
      </c>
      <c r="T21" s="215">
        <v>39264.32909763782</v>
      </c>
      <c r="U21" s="216">
        <f t="shared" si="5"/>
        <v>18.876635777325827</v>
      </c>
      <c r="V21" s="216">
        <f t="shared" si="3"/>
        <v>3.3745923055638145</v>
      </c>
      <c r="W21" s="217">
        <v>13.043083129686218</v>
      </c>
      <c r="X21" s="217">
        <v>11.999872734476856</v>
      </c>
      <c r="Y21" s="217">
        <v>12.553691858745006</v>
      </c>
      <c r="Z21" s="218">
        <v>12.278628645369919</v>
      </c>
      <c r="AA21" s="217">
        <v>12.24019079884609</v>
      </c>
      <c r="AB21" s="217">
        <v>12.046011481667213</v>
      </c>
      <c r="AC21" s="217">
        <v>11.54021290839265</v>
      </c>
      <c r="AD21" s="217">
        <v>11.21807139950797</v>
      </c>
    </row>
    <row r="22" spans="1:30" s="219" customFormat="1" ht="11.25">
      <c r="A22" s="214"/>
      <c r="B22" s="214" t="s">
        <v>218</v>
      </c>
      <c r="C22" s="215">
        <v>1638.5474900000004</v>
      </c>
      <c r="D22" s="215">
        <v>1554.3130399999995</v>
      </c>
      <c r="E22" s="215">
        <v>1612.45382</v>
      </c>
      <c r="F22" s="215">
        <v>1547.6302099999994</v>
      </c>
      <c r="G22" s="215">
        <v>1491.071232995848</v>
      </c>
      <c r="H22" s="215">
        <v>1501.13261</v>
      </c>
      <c r="I22" s="572">
        <v>1412.626400000001</v>
      </c>
      <c r="J22" s="215">
        <v>1614.1736460581126</v>
      </c>
      <c r="K22" s="216">
        <f t="shared" si="4"/>
        <v>7.202262943708549</v>
      </c>
      <c r="L22" s="216">
        <f t="shared" si="1"/>
        <v>0.7944384182755272</v>
      </c>
      <c r="M22" s="215">
        <v>14655.751509999998</v>
      </c>
      <c r="N22" s="215">
        <v>13411.947149999996</v>
      </c>
      <c r="O22" s="215">
        <v>13206.705609999995</v>
      </c>
      <c r="P22" s="215">
        <v>11303.465969999992</v>
      </c>
      <c r="Q22" s="215">
        <v>11977.031158952834</v>
      </c>
      <c r="R22" s="215">
        <v>12134.6048</v>
      </c>
      <c r="S22" s="215">
        <v>12554.022400000002</v>
      </c>
      <c r="T22" s="215">
        <v>14183.608427693438</v>
      </c>
      <c r="U22" s="216">
        <f t="shared" si="5"/>
        <v>6.81888157650669</v>
      </c>
      <c r="V22" s="216">
        <f t="shared" si="3"/>
        <v>1.2190172852871664</v>
      </c>
      <c r="W22" s="217">
        <v>8.944355656118331</v>
      </c>
      <c r="X22" s="217">
        <v>8.628858411945126</v>
      </c>
      <c r="Y22" s="217">
        <v>8.190439593488634</v>
      </c>
      <c r="Z22" s="218">
        <v>7.303725332422916</v>
      </c>
      <c r="AA22" s="217">
        <v>8.032500992517091</v>
      </c>
      <c r="AB22" s="217">
        <v>8.083632797771276</v>
      </c>
      <c r="AC22" s="217">
        <v>8.8870081997618</v>
      </c>
      <c r="AD22" s="217">
        <v>8.786916117934691</v>
      </c>
    </row>
    <row r="23" spans="1:30" s="219" customFormat="1" ht="11.25">
      <c r="A23" s="214"/>
      <c r="B23" s="226" t="s">
        <v>230</v>
      </c>
      <c r="C23" s="226">
        <v>22479.545710000017</v>
      </c>
      <c r="D23" s="226">
        <v>22239.510269999984</v>
      </c>
      <c r="E23" s="226">
        <v>22226.036820000027</v>
      </c>
      <c r="F23" s="226">
        <v>21079.89013</v>
      </c>
      <c r="G23" s="226">
        <v>21281.374165787765</v>
      </c>
      <c r="H23" s="226">
        <v>21609.455401</v>
      </c>
      <c r="I23" s="573">
        <v>23128.151929999993</v>
      </c>
      <c r="J23" s="226">
        <v>22412.034365784366</v>
      </c>
      <c r="K23" s="223">
        <f t="shared" si="4"/>
        <v>100</v>
      </c>
      <c r="L23" s="223">
        <f t="shared" si="1"/>
        <v>11.030400090703427</v>
      </c>
      <c r="M23" s="226">
        <v>210803.87106000015</v>
      </c>
      <c r="N23" s="226">
        <v>205186.4193299999</v>
      </c>
      <c r="O23" s="226">
        <v>207637.93218999993</v>
      </c>
      <c r="P23" s="226">
        <v>203174.5521900002</v>
      </c>
      <c r="Q23" s="226">
        <v>198131.24688541683</v>
      </c>
      <c r="R23" s="226">
        <v>204668.32992</v>
      </c>
      <c r="S23" s="226">
        <v>216599.0477</v>
      </c>
      <c r="T23" s="226">
        <v>208004.90914170846</v>
      </c>
      <c r="U23" s="223">
        <f t="shared" si="5"/>
        <v>100</v>
      </c>
      <c r="V23" s="223">
        <f t="shared" si="3"/>
        <v>17.877085437105777</v>
      </c>
      <c r="W23" s="227">
        <v>9.377585907629092</v>
      </c>
      <c r="X23" s="227">
        <v>9.226211226727703</v>
      </c>
      <c r="Y23" s="227">
        <v>9.342103312055958</v>
      </c>
      <c r="Z23" s="228">
        <v>9.638311724445416</v>
      </c>
      <c r="AA23" s="227">
        <v>9.310077692442219</v>
      </c>
      <c r="AB23" s="227">
        <v>9.47123960886718</v>
      </c>
      <c r="AC23" s="227">
        <v>9.36516883647089</v>
      </c>
      <c r="AD23" s="227">
        <v>9.280947269082452</v>
      </c>
    </row>
    <row r="24" spans="1:30" s="219" customFormat="1" ht="11.25">
      <c r="A24" s="214"/>
      <c r="B24" s="226"/>
      <c r="C24" s="226"/>
      <c r="D24" s="226"/>
      <c r="E24" s="226"/>
      <c r="F24" s="226"/>
      <c r="G24" s="226"/>
      <c r="H24" s="226"/>
      <c r="I24" s="573"/>
      <c r="J24" s="226"/>
      <c r="K24" s="223"/>
      <c r="L24" s="223"/>
      <c r="M24" s="226"/>
      <c r="N24" s="226"/>
      <c r="O24" s="226"/>
      <c r="P24" s="226"/>
      <c r="Q24" s="226"/>
      <c r="R24" s="226"/>
      <c r="S24" s="226"/>
      <c r="T24" s="226"/>
      <c r="U24" s="223"/>
      <c r="V24" s="223"/>
      <c r="W24" s="227"/>
      <c r="X24" s="227"/>
      <c r="Y24" s="227"/>
      <c r="Z24" s="228"/>
      <c r="AA24" s="227"/>
      <c r="AB24" s="227"/>
      <c r="AC24" s="227"/>
      <c r="AD24" s="227"/>
    </row>
    <row r="25" spans="1:30" s="219" customFormat="1" ht="11.25">
      <c r="A25" s="221" t="s">
        <v>117</v>
      </c>
      <c r="B25" s="221" t="s">
        <v>143</v>
      </c>
      <c r="C25" s="226">
        <v>73073</v>
      </c>
      <c r="D25" s="226">
        <v>72870</v>
      </c>
      <c r="E25" s="226">
        <v>72166</v>
      </c>
      <c r="F25" s="226">
        <v>66972</v>
      </c>
      <c r="G25" s="226">
        <v>67512.91163838308</v>
      </c>
      <c r="H25" s="226">
        <v>66756.13022</v>
      </c>
      <c r="I25" s="573">
        <v>71336.1302</v>
      </c>
      <c r="J25" s="226">
        <v>69042.2843793254</v>
      </c>
      <c r="K25" s="223">
        <f>J25/J$33*100</f>
        <v>33.98013796742766</v>
      </c>
      <c r="L25" s="223">
        <f t="shared" si="1"/>
        <v>33.98013796742766</v>
      </c>
      <c r="M25" s="226">
        <v>501396</v>
      </c>
      <c r="N25" s="226">
        <v>498855</v>
      </c>
      <c r="O25" s="226">
        <v>482221</v>
      </c>
      <c r="P25" s="226">
        <v>465294</v>
      </c>
      <c r="Q25" s="226">
        <v>449839.96517147805</v>
      </c>
      <c r="R25" s="226">
        <v>449640.93498</v>
      </c>
      <c r="S25" s="226">
        <v>485926.6106</v>
      </c>
      <c r="T25" s="226">
        <v>462146.60227750154</v>
      </c>
      <c r="U25" s="223">
        <f>T25/T$33*100</f>
        <v>39.71941973616815</v>
      </c>
      <c r="V25" s="223">
        <f t="shared" si="3"/>
        <v>39.71941973616815</v>
      </c>
      <c r="W25" s="227">
        <v>6.9</v>
      </c>
      <c r="X25" s="227">
        <v>6.8167737679727045</v>
      </c>
      <c r="Y25" s="227">
        <v>6.670822499480751</v>
      </c>
      <c r="Z25" s="228">
        <v>6.9</v>
      </c>
      <c r="AA25" s="227">
        <v>6.6630212540815785</v>
      </c>
      <c r="AB25" s="227">
        <v>6.735575197336535</v>
      </c>
      <c r="AC25" s="227">
        <v>6.811788209391824</v>
      </c>
      <c r="AD25" s="227">
        <v>6.693674846249592</v>
      </c>
    </row>
    <row r="26" spans="1:30" s="219" customFormat="1" ht="11.25">
      <c r="A26" s="214"/>
      <c r="B26" s="214" t="s">
        <v>257</v>
      </c>
      <c r="C26" s="215">
        <v>29546.742840000043</v>
      </c>
      <c r="D26" s="215">
        <v>29050.218640000065</v>
      </c>
      <c r="E26" s="215">
        <v>30604.755269999943</v>
      </c>
      <c r="F26" s="215">
        <v>28163.536760000017</v>
      </c>
      <c r="G26" s="215">
        <v>29959.83001899435</v>
      </c>
      <c r="H26" s="215">
        <v>30175.014900000002</v>
      </c>
      <c r="I26" s="780">
        <v>32012.6036</v>
      </c>
      <c r="J26" s="781">
        <v>29930.86734231063</v>
      </c>
      <c r="K26" s="216">
        <f aca="true" t="shared" si="6" ref="K26:K33">J26/J$33*100</f>
        <v>14.730900214550918</v>
      </c>
      <c r="L26" s="216">
        <f t="shared" si="1"/>
        <v>14.730900214550918</v>
      </c>
      <c r="M26" s="215">
        <v>151847.74014000024</v>
      </c>
      <c r="N26" s="215">
        <v>145886.66818000004</v>
      </c>
      <c r="O26" s="215">
        <v>148776.04869999996</v>
      </c>
      <c r="P26" s="215">
        <v>141187.17066000027</v>
      </c>
      <c r="Q26" s="215">
        <v>144570.38133787876</v>
      </c>
      <c r="R26" s="215">
        <v>149633.3189</v>
      </c>
      <c r="S26" s="781">
        <v>161591.718</v>
      </c>
      <c r="T26" s="780">
        <v>142705.6094083232</v>
      </c>
      <c r="U26" s="216">
        <f aca="true" t="shared" si="7" ref="U26:U33">T26/T$33*100</f>
        <v>12.264904623038483</v>
      </c>
      <c r="V26" s="216">
        <f t="shared" si="3"/>
        <v>12.264904623038483</v>
      </c>
      <c r="W26" s="217">
        <v>5.139237883589338</v>
      </c>
      <c r="X26" s="217">
        <v>5.021878492133776</v>
      </c>
      <c r="Y26" s="217">
        <v>4.861206939492715</v>
      </c>
      <c r="Z26" s="218">
        <v>5.01311933451927</v>
      </c>
      <c r="AA26" s="217">
        <v>4.825474017917392</v>
      </c>
      <c r="AB26" s="217">
        <v>4.9588482191602825</v>
      </c>
      <c r="AC26" s="217">
        <v>5.047753066857704</v>
      </c>
      <c r="AD26" s="217">
        <v>4.7678407637253075</v>
      </c>
    </row>
    <row r="27" spans="1:30" s="219" customFormat="1" ht="11.25">
      <c r="A27" s="214"/>
      <c r="B27" s="214" t="s">
        <v>215</v>
      </c>
      <c r="C27" s="215">
        <v>12746.43196000002</v>
      </c>
      <c r="D27" s="215">
        <v>12667.078040000006</v>
      </c>
      <c r="E27" s="215">
        <v>11313.919230000029</v>
      </c>
      <c r="F27" s="215">
        <v>10808.40724999998</v>
      </c>
      <c r="G27" s="215">
        <v>10620.14941287123</v>
      </c>
      <c r="H27" s="215">
        <v>9944.266819999999</v>
      </c>
      <c r="I27" s="780">
        <v>10829.4649</v>
      </c>
      <c r="J27" s="781">
        <v>10497.782962886513</v>
      </c>
      <c r="K27" s="216">
        <f t="shared" si="6"/>
        <v>5.1666325446469905</v>
      </c>
      <c r="L27" s="216">
        <f t="shared" si="1"/>
        <v>5.1666325446469905</v>
      </c>
      <c r="M27" s="215">
        <v>110017.06522000015</v>
      </c>
      <c r="N27" s="215">
        <v>112099.93859999992</v>
      </c>
      <c r="O27" s="215">
        <v>96553.03640000011</v>
      </c>
      <c r="P27" s="215">
        <v>98066.86678999997</v>
      </c>
      <c r="Q27" s="215">
        <v>91329.51789981136</v>
      </c>
      <c r="R27" s="215">
        <v>87305.79628000001</v>
      </c>
      <c r="S27" s="781">
        <v>96461.7159</v>
      </c>
      <c r="T27" s="780">
        <v>93816.82922898527</v>
      </c>
      <c r="U27" s="216">
        <f t="shared" si="7"/>
        <v>8.06313407931309</v>
      </c>
      <c r="V27" s="216">
        <f t="shared" si="3"/>
        <v>8.06313407931309</v>
      </c>
      <c r="W27" s="217">
        <v>8.631204839538482</v>
      </c>
      <c r="X27" s="217">
        <v>8.849707742070551</v>
      </c>
      <c r="Y27" s="217">
        <v>8.534004392039474</v>
      </c>
      <c r="Z27" s="218">
        <v>9.073202417497745</v>
      </c>
      <c r="AA27" s="217">
        <v>8.599645292101386</v>
      </c>
      <c r="AB27" s="217">
        <v>8.779510632640086</v>
      </c>
      <c r="AC27" s="217">
        <v>8.907339078221675</v>
      </c>
      <c r="AD27" s="217">
        <v>8.936823094996528</v>
      </c>
    </row>
    <row r="28" spans="1:30" s="219" customFormat="1" ht="11.25">
      <c r="A28" s="214"/>
      <c r="B28" s="214" t="s">
        <v>216</v>
      </c>
      <c r="C28" s="215">
        <v>22973.915939999948</v>
      </c>
      <c r="D28" s="215">
        <v>23438.418769999986</v>
      </c>
      <c r="E28" s="215">
        <v>23101.15124000004</v>
      </c>
      <c r="F28" s="215">
        <v>21575.8657199999</v>
      </c>
      <c r="G28" s="215">
        <v>21537.035729639287</v>
      </c>
      <c r="H28" s="215">
        <v>21394.14444</v>
      </c>
      <c r="I28" s="780">
        <v>22849.8742</v>
      </c>
      <c r="J28" s="781">
        <v>19721.823625216406</v>
      </c>
      <c r="K28" s="216">
        <f t="shared" si="6"/>
        <v>9.706374778566904</v>
      </c>
      <c r="L28" s="216">
        <f t="shared" si="1"/>
        <v>9.706374778566904</v>
      </c>
      <c r="M28" s="215">
        <v>181584.82841000007</v>
      </c>
      <c r="N28" s="215">
        <v>185016.95413000017</v>
      </c>
      <c r="O28" s="215">
        <v>185185.33061999996</v>
      </c>
      <c r="P28" s="215">
        <v>175362.47159000003</v>
      </c>
      <c r="Q28" s="215">
        <v>174144.05470702806</v>
      </c>
      <c r="R28" s="215">
        <v>173101.91590000002</v>
      </c>
      <c r="S28" s="781">
        <v>185267.92</v>
      </c>
      <c r="T28" s="780">
        <v>158528.0436815959</v>
      </c>
      <c r="U28" s="216">
        <f t="shared" si="7"/>
        <v>13.62477161124299</v>
      </c>
      <c r="V28" s="216">
        <f t="shared" si="3"/>
        <v>13.62477161124299</v>
      </c>
      <c r="W28" s="217">
        <v>7.903956333967525</v>
      </c>
      <c r="X28" s="217">
        <v>7.893747267917779</v>
      </c>
      <c r="Y28" s="217">
        <v>8.016281469961912</v>
      </c>
      <c r="Z28" s="218">
        <v>8.127714264899534</v>
      </c>
      <c r="AA28" s="217">
        <v>8.085794948437163</v>
      </c>
      <c r="AB28" s="217">
        <v>8.09108849318398</v>
      </c>
      <c r="AC28" s="217">
        <v>8.108049890270294</v>
      </c>
      <c r="AD28" s="217">
        <v>8.038204108006589</v>
      </c>
    </row>
    <row r="29" spans="1:30" s="219" customFormat="1" ht="11.25">
      <c r="A29" s="214"/>
      <c r="B29" s="221" t="s">
        <v>144</v>
      </c>
      <c r="C29" s="222">
        <v>141099</v>
      </c>
      <c r="D29" s="222">
        <v>139718</v>
      </c>
      <c r="E29" s="222">
        <v>142386</v>
      </c>
      <c r="F29" s="222">
        <v>135459</v>
      </c>
      <c r="G29" s="222">
        <v>134771.1787183227</v>
      </c>
      <c r="H29" s="222">
        <v>130782.470171</v>
      </c>
      <c r="I29" s="571">
        <v>132272.93768</v>
      </c>
      <c r="J29" s="222">
        <v>134141.95355845834</v>
      </c>
      <c r="K29" s="223">
        <f t="shared" si="6"/>
        <v>66.01986203257233</v>
      </c>
      <c r="L29" s="223">
        <f t="shared" si="1"/>
        <v>66.01986203257233</v>
      </c>
      <c r="M29" s="222">
        <v>760934</v>
      </c>
      <c r="N29" s="222">
        <v>754569</v>
      </c>
      <c r="O29" s="222">
        <v>770637</v>
      </c>
      <c r="P29" s="222">
        <v>729860</v>
      </c>
      <c r="Q29" s="222">
        <v>710164.8344671772</v>
      </c>
      <c r="R29" s="222">
        <v>694605.1554400001</v>
      </c>
      <c r="S29" s="222">
        <v>699831.3886</v>
      </c>
      <c r="T29" s="222">
        <v>701381.478815473</v>
      </c>
      <c r="U29" s="223">
        <f t="shared" si="7"/>
        <v>60.28058026383184</v>
      </c>
      <c r="V29" s="223">
        <f t="shared" si="3"/>
        <v>60.28058026383184</v>
      </c>
      <c r="W29" s="224">
        <v>5.4</v>
      </c>
      <c r="X29" s="224">
        <v>5.4</v>
      </c>
      <c r="Y29" s="224">
        <v>5.4</v>
      </c>
      <c r="Z29" s="225">
        <v>5.4</v>
      </c>
      <c r="AA29" s="224">
        <v>5.269411763114803</v>
      </c>
      <c r="AB29" s="224">
        <v>5.3111487688815915</v>
      </c>
      <c r="AC29" s="224">
        <v>5.290813078432265</v>
      </c>
      <c r="AD29" s="224">
        <v>5.2286511431325975</v>
      </c>
    </row>
    <row r="30" spans="1:30" s="219" customFormat="1" ht="11.25">
      <c r="A30" s="214"/>
      <c r="B30" s="214" t="s">
        <v>258</v>
      </c>
      <c r="C30" s="215">
        <v>19358.12591000002</v>
      </c>
      <c r="D30" s="215">
        <v>18790.821919999977</v>
      </c>
      <c r="E30" s="215">
        <v>19808.295360000044</v>
      </c>
      <c r="F30" s="215">
        <v>18923.047420000043</v>
      </c>
      <c r="G30" s="215">
        <v>18122.273955269487</v>
      </c>
      <c r="H30" s="215">
        <v>17418.032072</v>
      </c>
      <c r="I30" s="780">
        <v>18155.8207</v>
      </c>
      <c r="J30" s="781">
        <v>18072.20477655721</v>
      </c>
      <c r="K30" s="216">
        <f t="shared" si="6"/>
        <v>8.894491501890531</v>
      </c>
      <c r="L30" s="216">
        <f t="shared" si="1"/>
        <v>8.894491501890531</v>
      </c>
      <c r="M30" s="215">
        <v>175006.7895599999</v>
      </c>
      <c r="N30" s="215">
        <v>174746.64873999968</v>
      </c>
      <c r="O30" s="215">
        <v>176128.54157999932</v>
      </c>
      <c r="P30" s="215">
        <v>171204.92735000086</v>
      </c>
      <c r="Q30" s="215">
        <v>162279.54687384138</v>
      </c>
      <c r="R30" s="215">
        <v>160271.26343999998</v>
      </c>
      <c r="S30" s="781">
        <v>161431.585</v>
      </c>
      <c r="T30" s="780">
        <v>165341.95458082814</v>
      </c>
      <c r="U30" s="216">
        <f t="shared" si="7"/>
        <v>14.210396574658699</v>
      </c>
      <c r="V30" s="216">
        <f t="shared" si="3"/>
        <v>14.210396574658699</v>
      </c>
      <c r="W30" s="217">
        <v>9.040482037034115</v>
      </c>
      <c r="X30" s="217">
        <v>9.299574520154886</v>
      </c>
      <c r="Y30" s="217">
        <v>8.891655661378373</v>
      </c>
      <c r="Z30" s="218">
        <v>9.047428965857364</v>
      </c>
      <c r="AA30" s="217">
        <v>8.954701119428487</v>
      </c>
      <c r="AB30" s="217">
        <v>9.201456443385515</v>
      </c>
      <c r="AC30" s="217">
        <v>8.891450718060902</v>
      </c>
      <c r="AD30" s="217">
        <v>9.148964203598743</v>
      </c>
    </row>
    <row r="31" spans="1:30" s="219" customFormat="1" ht="11.25">
      <c r="A31" s="214"/>
      <c r="B31" s="214" t="s">
        <v>217</v>
      </c>
      <c r="C31" s="215">
        <v>90101.65499999994</v>
      </c>
      <c r="D31" s="215">
        <v>89824.35974999981</v>
      </c>
      <c r="E31" s="215">
        <v>91172.69336000003</v>
      </c>
      <c r="F31" s="215">
        <v>86922.82833000143</v>
      </c>
      <c r="G31" s="215">
        <v>87911.16483060735</v>
      </c>
      <c r="H31" s="215">
        <v>85874.1961</v>
      </c>
      <c r="I31" s="780">
        <v>86949.5994</v>
      </c>
      <c r="J31" s="781">
        <v>90300.38327486208</v>
      </c>
      <c r="K31" s="216">
        <f t="shared" si="6"/>
        <v>44.44261237552916</v>
      </c>
      <c r="L31" s="216">
        <f t="shared" si="1"/>
        <v>44.44261237552916</v>
      </c>
      <c r="M31" s="215">
        <v>439943.31966000365</v>
      </c>
      <c r="N31" s="215">
        <v>436333.19943000074</v>
      </c>
      <c r="O31" s="215">
        <v>454097.66275</v>
      </c>
      <c r="P31" s="215">
        <v>426284.16781999613</v>
      </c>
      <c r="Q31" s="215">
        <v>419551.9798401728</v>
      </c>
      <c r="R31" s="215">
        <v>414011.12210000004</v>
      </c>
      <c r="S31" s="781">
        <v>414404.868</v>
      </c>
      <c r="T31" s="780">
        <v>421828.8576061622</v>
      </c>
      <c r="U31" s="216">
        <f t="shared" si="7"/>
        <v>36.254291104853436</v>
      </c>
      <c r="V31" s="216">
        <f t="shared" si="3"/>
        <v>36.254291104853436</v>
      </c>
      <c r="W31" s="217">
        <v>4.882744047931239</v>
      </c>
      <c r="X31" s="217">
        <v>4.8576266020087235</v>
      </c>
      <c r="Y31" s="217">
        <v>4.980632314512989</v>
      </c>
      <c r="Z31" s="218">
        <v>4.904168168592187</v>
      </c>
      <c r="AA31" s="217">
        <v>4.772453881695134</v>
      </c>
      <c r="AB31" s="217">
        <v>4.821135345685059</v>
      </c>
      <c r="AC31" s="217">
        <v>4.7660353913027915</v>
      </c>
      <c r="AD31" s="217">
        <v>4.671396092773744</v>
      </c>
    </row>
    <row r="32" spans="1:30" s="219" customFormat="1" ht="11.25">
      <c r="A32" s="214"/>
      <c r="B32" s="214" t="s">
        <v>218</v>
      </c>
      <c r="C32" s="215">
        <v>24687.061319999946</v>
      </c>
      <c r="D32" s="215">
        <v>24133.759789999895</v>
      </c>
      <c r="E32" s="215">
        <v>24968.819130000047</v>
      </c>
      <c r="F32" s="215">
        <v>23710.56974999997</v>
      </c>
      <c r="G32" s="215">
        <v>23225.95979528226</v>
      </c>
      <c r="H32" s="215">
        <v>22705.63621</v>
      </c>
      <c r="I32" s="780">
        <v>22029.5387</v>
      </c>
      <c r="J32" s="781">
        <v>21887.580270417788</v>
      </c>
      <c r="K32" s="216">
        <f t="shared" si="6"/>
        <v>10.772282580856444</v>
      </c>
      <c r="L32" s="216">
        <f t="shared" si="1"/>
        <v>10.772282580856444</v>
      </c>
      <c r="M32" s="215">
        <v>99212.37704000022</v>
      </c>
      <c r="N32" s="215">
        <v>98101.25866999995</v>
      </c>
      <c r="O32" s="215">
        <v>98288.46167999992</v>
      </c>
      <c r="P32" s="215">
        <v>90945.9506299999</v>
      </c>
      <c r="Q32" s="215">
        <v>93468.58127360947</v>
      </c>
      <c r="R32" s="215">
        <v>89310.7963</v>
      </c>
      <c r="S32" s="781">
        <v>91576.2303</v>
      </c>
      <c r="T32" s="780">
        <v>88549.3756699906</v>
      </c>
      <c r="U32" s="216">
        <f t="shared" si="7"/>
        <v>7.610420161652706</v>
      </c>
      <c r="V32" s="216">
        <f t="shared" si="3"/>
        <v>7.610420161652706</v>
      </c>
      <c r="W32" s="217">
        <v>4.018800607896754</v>
      </c>
      <c r="X32" s="217">
        <v>4.064897451687132</v>
      </c>
      <c r="Y32" s="217">
        <v>3.9364481423114754</v>
      </c>
      <c r="Z32" s="218">
        <v>3.835671246575592</v>
      </c>
      <c r="AA32" s="217">
        <v>4.024315124001685</v>
      </c>
      <c r="AB32" s="217">
        <v>3.933419679324634</v>
      </c>
      <c r="AC32" s="217">
        <v>4.1569744853531585</v>
      </c>
      <c r="AD32" s="217">
        <v>4.045644816648358</v>
      </c>
    </row>
    <row r="33" spans="1:30" s="219" customFormat="1" ht="11.25">
      <c r="A33" s="576"/>
      <c r="B33" s="231" t="s">
        <v>115</v>
      </c>
      <c r="C33" s="231">
        <v>214171.5712099999</v>
      </c>
      <c r="D33" s="231">
        <v>212587.60526999974</v>
      </c>
      <c r="E33" s="231">
        <v>214552.3057400001</v>
      </c>
      <c r="F33" s="231">
        <v>202430.81007000135</v>
      </c>
      <c r="G33" s="231">
        <v>202284.0903567058</v>
      </c>
      <c r="H33" s="231">
        <v>197538.60039099999</v>
      </c>
      <c r="I33" s="574">
        <v>203609.068</v>
      </c>
      <c r="J33" s="231">
        <v>203184.23793778374</v>
      </c>
      <c r="K33" s="232">
        <f t="shared" si="6"/>
        <v>100</v>
      </c>
      <c r="L33" s="232">
        <f t="shared" si="1"/>
        <v>100</v>
      </c>
      <c r="M33" s="231">
        <v>1262330</v>
      </c>
      <c r="N33" s="231">
        <v>1253423.2159700003</v>
      </c>
      <c r="O33" s="231">
        <v>1252857.9774499997</v>
      </c>
      <c r="P33" s="231">
        <v>1195154.166939997</v>
      </c>
      <c r="Q33" s="231">
        <v>1160004.7996386553</v>
      </c>
      <c r="R33" s="231">
        <v>1144246.09042</v>
      </c>
      <c r="S33" s="782">
        <v>1185758</v>
      </c>
      <c r="T33" s="231">
        <v>1163528.0810929746</v>
      </c>
      <c r="U33" s="232">
        <f t="shared" si="7"/>
        <v>100</v>
      </c>
      <c r="V33" s="232">
        <f t="shared" si="3"/>
        <v>100</v>
      </c>
      <c r="W33" s="233">
        <v>5.864667828011704</v>
      </c>
      <c r="X33" s="233">
        <v>5.896031494301247</v>
      </c>
      <c r="Y33" s="233">
        <v>5.839405794912522</v>
      </c>
      <c r="Z33" s="234">
        <v>5.904013161468396</v>
      </c>
      <c r="AA33" s="233">
        <v>5.734533040107673</v>
      </c>
      <c r="AB33" s="233">
        <v>5.79251897176109</v>
      </c>
      <c r="AC33" s="233">
        <v>5.8236993649025495</v>
      </c>
      <c r="AD33" s="233">
        <v>5.726468218707271</v>
      </c>
    </row>
    <row r="34" spans="2:17" s="219" customFormat="1" ht="11.25">
      <c r="B34" s="220"/>
      <c r="C34" s="220"/>
      <c r="D34" s="220"/>
      <c r="E34" s="220"/>
      <c r="F34" s="229"/>
      <c r="G34" s="229"/>
      <c r="H34" s="229"/>
      <c r="I34" s="229"/>
      <c r="J34" s="229"/>
      <c r="K34" s="229"/>
      <c r="L34" s="229"/>
      <c r="M34" s="229"/>
      <c r="N34" s="229"/>
      <c r="O34" s="229"/>
      <c r="P34" s="229"/>
      <c r="Q34" s="229"/>
    </row>
    <row r="35" spans="1:25" s="219" customFormat="1" ht="11.25">
      <c r="A35" s="517" t="s">
        <v>314</v>
      </c>
      <c r="B35" s="220"/>
      <c r="C35" s="220"/>
      <c r="D35" s="220"/>
      <c r="E35" s="220"/>
      <c r="F35" s="229"/>
      <c r="G35" s="229"/>
      <c r="H35" s="229"/>
      <c r="I35" s="229"/>
      <c r="J35" s="229"/>
      <c r="K35" s="229"/>
      <c r="L35" s="415"/>
      <c r="M35" s="415"/>
      <c r="N35" s="415"/>
      <c r="O35" s="415"/>
      <c r="P35" s="415"/>
      <c r="Q35" s="415"/>
      <c r="R35" s="415"/>
      <c r="S35" s="415"/>
      <c r="T35" s="415"/>
      <c r="U35" s="415"/>
      <c r="V35" s="415"/>
      <c r="W35" s="415"/>
      <c r="X35" s="415"/>
      <c r="Y35" s="415"/>
    </row>
    <row r="38" spans="1:21" ht="15">
      <c r="A38" s="778" t="s">
        <v>315</v>
      </c>
      <c r="B38" s="779"/>
      <c r="C38" s="779"/>
      <c r="D38" s="779"/>
      <c r="E38" s="779"/>
      <c r="F38" s="779"/>
      <c r="G38" s="779"/>
      <c r="H38" s="779"/>
      <c r="I38" s="779"/>
      <c r="J38" s="779"/>
      <c r="K38" s="779"/>
      <c r="L38" s="779"/>
      <c r="M38" s="779"/>
      <c r="N38" s="779"/>
      <c r="O38" s="779"/>
      <c r="P38" s="779"/>
      <c r="Q38" s="779"/>
      <c r="R38" s="779"/>
      <c r="S38" s="779"/>
      <c r="T38" s="779"/>
      <c r="U38" s="779"/>
    </row>
  </sheetData>
  <sheetProtection/>
  <mergeCells count="7">
    <mergeCell ref="W3:AD3"/>
    <mergeCell ref="K3:L3"/>
    <mergeCell ref="U3:V3"/>
    <mergeCell ref="A3:A4"/>
    <mergeCell ref="B3:B4"/>
    <mergeCell ref="C3:J3"/>
    <mergeCell ref="M3:T3"/>
  </mergeCells>
  <hyperlinks>
    <hyperlink ref="I2" location="Sommaire!A1" display="Retour au sommaire"/>
  </hyperlinks>
  <printOptions/>
  <pageMargins left="0" right="0" top="0" bottom="0" header="0.5118110236220472" footer="0.5118110236220472"/>
  <pageSetup fitToHeight="1" fitToWidth="1" horizontalDpi="600" verticalDpi="600" orientation="landscape" paperSize="9" scale="38" r:id="rId1"/>
  <headerFooter alignWithMargins="0">
    <oddFooter>&amp;L&amp;F&amp;R&amp;D&amp;T</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V19"/>
  <sheetViews>
    <sheetView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21.7109375" style="264" customWidth="1"/>
    <col min="2" max="4" width="11.57421875" style="264" customWidth="1"/>
    <col min="5" max="6" width="9.8515625" style="264" bestFit="1" customWidth="1"/>
    <col min="7" max="7" width="11.140625" style="264" customWidth="1"/>
    <col min="8" max="8" width="9.8515625" style="264" customWidth="1"/>
    <col min="9" max="9" width="9.8515625" style="264" bestFit="1" customWidth="1"/>
    <col min="10" max="10" width="12.57421875" style="264" customWidth="1"/>
    <col min="11" max="12" width="11.57421875" style="264" customWidth="1"/>
    <col min="13" max="13" width="11.28125" style="264" customWidth="1"/>
    <col min="14" max="14" width="11.421875" style="264" customWidth="1"/>
    <col min="15" max="15" width="11.28125" style="264" customWidth="1"/>
    <col min="16" max="17" width="11.28125" style="264" bestFit="1" customWidth="1"/>
    <col min="18" max="18" width="11.28125" style="264" customWidth="1"/>
    <col min="19" max="20" width="11.00390625" style="264" customWidth="1"/>
    <col min="21" max="21" width="13.421875" style="264" customWidth="1"/>
    <col min="22" max="22" width="10.140625" style="264" bestFit="1" customWidth="1"/>
    <col min="23" max="23" width="13.28125" style="264" customWidth="1"/>
    <col min="24" max="24" width="10.57421875" style="264" customWidth="1"/>
    <col min="25" max="16384" width="11.421875" style="264" customWidth="1"/>
  </cols>
  <sheetData>
    <row r="1" spans="1:4" s="202" customFormat="1" ht="15.75">
      <c r="A1" s="80" t="s">
        <v>177</v>
      </c>
      <c r="B1" s="80"/>
      <c r="C1" s="80"/>
      <c r="D1" s="80"/>
    </row>
    <row r="2" spans="1:14" s="235" customFormat="1" ht="12.75">
      <c r="A2" s="230" t="s">
        <v>236</v>
      </c>
      <c r="B2" s="230"/>
      <c r="C2" s="230"/>
      <c r="D2" s="230"/>
      <c r="I2" s="248"/>
      <c r="J2" s="248"/>
      <c r="K2" s="248"/>
      <c r="L2" s="248"/>
      <c r="M2" s="248"/>
      <c r="N2" s="248"/>
    </row>
    <row r="3" spans="9:14" s="202" customFormat="1" ht="12.75">
      <c r="I3" s="248" t="s">
        <v>150</v>
      </c>
      <c r="J3" s="248"/>
      <c r="K3" s="248"/>
      <c r="L3" s="248"/>
      <c r="M3" s="248"/>
      <c r="N3" s="248"/>
    </row>
    <row r="4" spans="1:21" s="200" customFormat="1" ht="21.75" customHeight="1">
      <c r="A4" s="892" t="s">
        <v>241</v>
      </c>
      <c r="B4" s="859" t="s">
        <v>66</v>
      </c>
      <c r="C4" s="860"/>
      <c r="D4" s="860"/>
      <c r="E4" s="860"/>
      <c r="F4" s="860"/>
      <c r="G4" s="860"/>
      <c r="H4" s="860"/>
      <c r="I4" s="860"/>
      <c r="J4" s="890" t="s">
        <v>302</v>
      </c>
      <c r="K4" s="859" t="s">
        <v>67</v>
      </c>
      <c r="L4" s="860"/>
      <c r="M4" s="860"/>
      <c r="N4" s="860"/>
      <c r="O4" s="860"/>
      <c r="P4" s="860"/>
      <c r="Q4" s="860"/>
      <c r="R4" s="861"/>
      <c r="S4" s="890" t="s">
        <v>301</v>
      </c>
      <c r="U4" s="261"/>
    </row>
    <row r="5" spans="1:21" s="249" customFormat="1" ht="46.5" customHeight="1">
      <c r="A5" s="893"/>
      <c r="B5" s="921">
        <v>2005</v>
      </c>
      <c r="C5" s="921">
        <v>2006</v>
      </c>
      <c r="D5" s="921">
        <v>2007</v>
      </c>
      <c r="E5" s="567">
        <v>2008</v>
      </c>
      <c r="F5" s="347">
        <v>2009</v>
      </c>
      <c r="G5" s="567">
        <v>2010</v>
      </c>
      <c r="H5" s="348">
        <v>2011</v>
      </c>
      <c r="I5" s="922">
        <v>2012</v>
      </c>
      <c r="J5" s="891"/>
      <c r="K5" s="921">
        <v>2005</v>
      </c>
      <c r="L5" s="921">
        <v>2006</v>
      </c>
      <c r="M5" s="921">
        <v>2007</v>
      </c>
      <c r="N5" s="567">
        <v>2008</v>
      </c>
      <c r="O5" s="347">
        <v>2009</v>
      </c>
      <c r="P5" s="567">
        <v>2010</v>
      </c>
      <c r="Q5" s="348">
        <v>2011</v>
      </c>
      <c r="R5" s="922">
        <v>2012</v>
      </c>
      <c r="S5" s="891"/>
      <c r="U5" s="250"/>
    </row>
    <row r="6" spans="1:22" s="195" customFormat="1" ht="12.75" customHeight="1">
      <c r="A6" s="271" t="s">
        <v>151</v>
      </c>
      <c r="B6" s="204">
        <v>23715.899180000022</v>
      </c>
      <c r="C6" s="204">
        <v>23640.3761</v>
      </c>
      <c r="D6" s="204">
        <v>24056.1511</v>
      </c>
      <c r="E6" s="204">
        <v>22362.5344</v>
      </c>
      <c r="F6" s="204">
        <v>22321.4471</v>
      </c>
      <c r="G6" s="204">
        <v>21408.6487</v>
      </c>
      <c r="H6" s="784">
        <v>22758.4083</v>
      </c>
      <c r="I6" s="785">
        <v>21777.79221322083</v>
      </c>
      <c r="J6" s="582">
        <v>12.047091191509974</v>
      </c>
      <c r="K6" s="777">
        <v>192927.19750000007</v>
      </c>
      <c r="L6" s="204">
        <v>196752.106</v>
      </c>
      <c r="M6" s="204">
        <v>192712.04</v>
      </c>
      <c r="N6" s="204">
        <v>187116.255</v>
      </c>
      <c r="O6" s="204">
        <v>183832.386</v>
      </c>
      <c r="P6" s="204">
        <v>176866.109</v>
      </c>
      <c r="Q6" s="544">
        <v>184899.048</v>
      </c>
      <c r="R6" s="417">
        <v>177572.12175015383</v>
      </c>
      <c r="S6" s="582">
        <v>18.58375882057734</v>
      </c>
      <c r="T6" s="251"/>
      <c r="U6" s="250"/>
      <c r="V6" s="250"/>
    </row>
    <row r="7" spans="1:22" s="195" customFormat="1" ht="12.75" customHeight="1">
      <c r="A7" s="199" t="s">
        <v>152</v>
      </c>
      <c r="B7" s="196">
        <v>19404.64407000005</v>
      </c>
      <c r="C7" s="196">
        <v>19990.9715</v>
      </c>
      <c r="D7" s="196">
        <v>20439.8974</v>
      </c>
      <c r="E7" s="196">
        <v>18797.4392</v>
      </c>
      <c r="F7" s="196">
        <v>19091.0189</v>
      </c>
      <c r="G7" s="196">
        <v>18326.4146</v>
      </c>
      <c r="H7" s="786">
        <v>18287.4456</v>
      </c>
      <c r="I7" s="781">
        <v>18510.845821960007</v>
      </c>
      <c r="J7" s="583">
        <v>10.239873971878287</v>
      </c>
      <c r="K7" s="775">
        <v>128524.62997999972</v>
      </c>
      <c r="L7" s="196">
        <v>134215.427</v>
      </c>
      <c r="M7" s="196">
        <v>130838.193</v>
      </c>
      <c r="N7" s="196">
        <v>122159.162</v>
      </c>
      <c r="O7" s="196">
        <v>119502.126</v>
      </c>
      <c r="P7" s="196">
        <v>116347.58</v>
      </c>
      <c r="Q7" s="545">
        <v>114156.393</v>
      </c>
      <c r="R7" s="418">
        <v>116957.90256713395</v>
      </c>
      <c r="S7" s="583">
        <v>12.240195319208759</v>
      </c>
      <c r="T7" s="251"/>
      <c r="U7" s="250"/>
      <c r="V7" s="250"/>
    </row>
    <row r="8" spans="1:22" s="195" customFormat="1" ht="12.75" customHeight="1">
      <c r="A8" s="268" t="s">
        <v>153</v>
      </c>
      <c r="B8" s="262">
        <v>43120.543250000075</v>
      </c>
      <c r="C8" s="262">
        <v>43631.3476</v>
      </c>
      <c r="D8" s="262">
        <v>44496.048500000004</v>
      </c>
      <c r="E8" s="262">
        <v>41159.9736</v>
      </c>
      <c r="F8" s="262">
        <v>41412.466</v>
      </c>
      <c r="G8" s="262">
        <v>39735.0633</v>
      </c>
      <c r="H8" s="546">
        <v>41045.8539</v>
      </c>
      <c r="I8" s="262">
        <v>40288.63803518083</v>
      </c>
      <c r="J8" s="584">
        <v>22.28696516338826</v>
      </c>
      <c r="K8" s="262">
        <v>321451.8274799998</v>
      </c>
      <c r="L8" s="262">
        <v>330967.533</v>
      </c>
      <c r="M8" s="262">
        <v>323550.233</v>
      </c>
      <c r="N8" s="262">
        <v>309275.417</v>
      </c>
      <c r="O8" s="262">
        <v>303334.512</v>
      </c>
      <c r="P8" s="262">
        <v>293213.689</v>
      </c>
      <c r="Q8" s="546">
        <v>299055.441</v>
      </c>
      <c r="R8" s="262">
        <v>294530.0243172878</v>
      </c>
      <c r="S8" s="584">
        <v>30.823954139786096</v>
      </c>
      <c r="T8" s="269"/>
      <c r="U8" s="250"/>
      <c r="V8" s="270"/>
    </row>
    <row r="9" spans="1:22" s="195" customFormat="1" ht="12.75" customHeight="1">
      <c r="A9" s="268"/>
      <c r="B9" s="196"/>
      <c r="C9" s="262"/>
      <c r="D9" s="262"/>
      <c r="E9" s="262"/>
      <c r="F9" s="262"/>
      <c r="G9" s="262"/>
      <c r="H9" s="546"/>
      <c r="I9" s="262"/>
      <c r="J9" s="584"/>
      <c r="K9" s="775"/>
      <c r="L9" s="262"/>
      <c r="M9" s="262"/>
      <c r="N9" s="262"/>
      <c r="O9" s="262"/>
      <c r="P9" s="262"/>
      <c r="Q9" s="546"/>
      <c r="R9" s="262"/>
      <c r="S9" s="584"/>
      <c r="T9" s="269"/>
      <c r="U9" s="250"/>
      <c r="V9" s="270"/>
    </row>
    <row r="10" spans="1:22" s="195" customFormat="1" ht="12.75" customHeight="1">
      <c r="A10" s="199" t="s">
        <v>154</v>
      </c>
      <c r="B10" s="196">
        <v>13357.000129999966</v>
      </c>
      <c r="C10" s="196">
        <v>12611.5903</v>
      </c>
      <c r="D10" s="196">
        <v>12359.467</v>
      </c>
      <c r="E10" s="196">
        <v>11153.722</v>
      </c>
      <c r="F10" s="196">
        <v>11066.3574</v>
      </c>
      <c r="G10" s="196">
        <v>10583.2051</v>
      </c>
      <c r="H10" s="786">
        <v>11324.9237</v>
      </c>
      <c r="I10" s="781">
        <v>10960.488025438694</v>
      </c>
      <c r="J10" s="583">
        <v>6.063148984668572</v>
      </c>
      <c r="K10" s="775">
        <v>86048.70820000012</v>
      </c>
      <c r="L10" s="196">
        <v>78071.106</v>
      </c>
      <c r="M10" s="196">
        <v>76510.936</v>
      </c>
      <c r="N10" s="196">
        <v>71832.4315</v>
      </c>
      <c r="O10" s="196">
        <v>67022.4861</v>
      </c>
      <c r="P10" s="196">
        <v>65974.5801</v>
      </c>
      <c r="Q10" s="545">
        <v>74747.0577</v>
      </c>
      <c r="R10" s="418">
        <v>71177.98545430548</v>
      </c>
      <c r="S10" s="583">
        <v>7.449111391925063</v>
      </c>
      <c r="T10" s="251"/>
      <c r="U10" s="250"/>
      <c r="V10" s="250"/>
    </row>
    <row r="11" spans="1:22" s="195" customFormat="1" ht="12.75" customHeight="1">
      <c r="A11" s="199" t="s">
        <v>155</v>
      </c>
      <c r="B11" s="196">
        <v>10132.87951</v>
      </c>
      <c r="C11" s="196">
        <v>9341.18978</v>
      </c>
      <c r="D11" s="196">
        <v>8769.45672</v>
      </c>
      <c r="E11" s="196">
        <v>8735.61792</v>
      </c>
      <c r="F11" s="196">
        <v>8287.09005</v>
      </c>
      <c r="G11" s="196">
        <v>8326.0423</v>
      </c>
      <c r="H11" s="786">
        <v>8547.67235</v>
      </c>
      <c r="I11" s="781">
        <v>8148.743602651644</v>
      </c>
      <c r="J11" s="583">
        <v>4.507741478853021</v>
      </c>
      <c r="K11" s="775">
        <v>72446.51169999994</v>
      </c>
      <c r="L11" s="196">
        <v>69855.4541</v>
      </c>
      <c r="M11" s="196">
        <v>64794.3714</v>
      </c>
      <c r="N11" s="196">
        <v>63700.8746</v>
      </c>
      <c r="O11" s="196">
        <v>60786.6901</v>
      </c>
      <c r="P11" s="196">
        <v>58887.7037</v>
      </c>
      <c r="Q11" s="545">
        <v>60125.9522</v>
      </c>
      <c r="R11" s="418">
        <v>57327.60821790293</v>
      </c>
      <c r="S11" s="583">
        <v>5.9996041855096705</v>
      </c>
      <c r="T11" s="251"/>
      <c r="U11" s="250"/>
      <c r="V11" s="250"/>
    </row>
    <row r="12" spans="1:22" s="195" customFormat="1" ht="12.75" customHeight="1">
      <c r="A12" s="268" t="s">
        <v>156</v>
      </c>
      <c r="B12" s="262">
        <f>SUM(B10:B11)</f>
        <v>23489.879639999966</v>
      </c>
      <c r="C12" s="262">
        <v>21952.78008</v>
      </c>
      <c r="D12" s="262">
        <v>21128.92372</v>
      </c>
      <c r="E12" s="262">
        <v>19889.33992</v>
      </c>
      <c r="F12" s="262">
        <v>19353.44745</v>
      </c>
      <c r="G12" s="262">
        <v>18909.2474</v>
      </c>
      <c r="H12" s="546">
        <v>19872.59605</v>
      </c>
      <c r="I12" s="262">
        <v>19109.23162809034</v>
      </c>
      <c r="J12" s="584">
        <v>10.570890463521595</v>
      </c>
      <c r="K12" s="262">
        <f>SUM(K10:K11)</f>
        <v>158495.21990000008</v>
      </c>
      <c r="L12" s="262">
        <v>147926.5601</v>
      </c>
      <c r="M12" s="262">
        <v>141305.3074</v>
      </c>
      <c r="N12" s="262">
        <v>135533.30610000002</v>
      </c>
      <c r="O12" s="262">
        <v>127809.17619999999</v>
      </c>
      <c r="P12" s="262">
        <v>124862.2838</v>
      </c>
      <c r="Q12" s="546">
        <v>134873.0099</v>
      </c>
      <c r="R12" s="262">
        <v>128505.59367220842</v>
      </c>
      <c r="S12" s="584">
        <v>13.448715577434733</v>
      </c>
      <c r="T12" s="269"/>
      <c r="U12" s="250"/>
      <c r="V12" s="270"/>
    </row>
    <row r="13" spans="1:22" s="195" customFormat="1" ht="12.75" customHeight="1">
      <c r="A13" s="268"/>
      <c r="B13" s="196"/>
      <c r="C13" s="262"/>
      <c r="D13" s="262"/>
      <c r="E13" s="262"/>
      <c r="F13" s="262"/>
      <c r="G13" s="262"/>
      <c r="H13" s="546"/>
      <c r="I13" s="262"/>
      <c r="J13" s="584"/>
      <c r="K13" s="775"/>
      <c r="L13" s="262"/>
      <c r="M13" s="262"/>
      <c r="N13" s="262"/>
      <c r="O13" s="262"/>
      <c r="P13" s="262"/>
      <c r="Q13" s="546"/>
      <c r="R13" s="262"/>
      <c r="S13" s="584"/>
      <c r="T13" s="269"/>
      <c r="U13" s="250"/>
      <c r="V13" s="270"/>
    </row>
    <row r="14" spans="1:22" s="195" customFormat="1" ht="12.75" customHeight="1">
      <c r="A14" s="268" t="s">
        <v>157</v>
      </c>
      <c r="B14" s="196">
        <v>66655.92278000028</v>
      </c>
      <c r="C14" s="262">
        <v>66923.5383</v>
      </c>
      <c r="D14" s="262">
        <v>67330.1907</v>
      </c>
      <c r="E14" s="262">
        <v>63235.2837</v>
      </c>
      <c r="F14" s="262">
        <v>62720.8827</v>
      </c>
      <c r="G14" s="262">
        <v>60300.9826</v>
      </c>
      <c r="H14" s="787">
        <v>61782.5615</v>
      </c>
      <c r="I14" s="788">
        <v>61934.21099307356</v>
      </c>
      <c r="J14" s="584">
        <v>34.26091499095206</v>
      </c>
      <c r="K14" s="775">
        <v>322161.5501500008</v>
      </c>
      <c r="L14" s="262">
        <v>324223.093</v>
      </c>
      <c r="M14" s="262">
        <v>319741.077</v>
      </c>
      <c r="N14" s="262">
        <v>306265.738</v>
      </c>
      <c r="O14" s="262">
        <v>296433.67</v>
      </c>
      <c r="P14" s="262">
        <v>290572.429</v>
      </c>
      <c r="Q14" s="547">
        <v>296677.456</v>
      </c>
      <c r="R14" s="419">
        <v>289819.3994989278</v>
      </c>
      <c r="S14" s="584">
        <v>30.330965067763866</v>
      </c>
      <c r="T14" s="269"/>
      <c r="U14" s="250"/>
      <c r="V14" s="270"/>
    </row>
    <row r="15" spans="1:22" s="195" customFormat="1" ht="12.75" customHeight="1">
      <c r="A15" s="268" t="s">
        <v>158</v>
      </c>
      <c r="B15" s="196">
        <v>51846.502110000045</v>
      </c>
      <c r="C15" s="262">
        <v>51715.0993</v>
      </c>
      <c r="D15" s="262">
        <v>52973.9242</v>
      </c>
      <c r="E15" s="262">
        <v>51276.7866</v>
      </c>
      <c r="F15" s="262">
        <v>51385.5308</v>
      </c>
      <c r="G15" s="262">
        <v>51332.0203</v>
      </c>
      <c r="H15" s="786">
        <v>51777.7597</v>
      </c>
      <c r="I15" s="781">
        <v>53227.198832980604</v>
      </c>
      <c r="J15" s="584">
        <v>29.444349176050633</v>
      </c>
      <c r="K15" s="196">
        <v>206795.3853700002</v>
      </c>
      <c r="L15" s="262">
        <v>207646.084</v>
      </c>
      <c r="M15" s="262">
        <v>218445.746</v>
      </c>
      <c r="N15" s="262">
        <v>205400.139</v>
      </c>
      <c r="O15" s="262">
        <v>199075.653</v>
      </c>
      <c r="P15" s="262">
        <v>196174.548</v>
      </c>
      <c r="Q15" s="547">
        <v>202584.111</v>
      </c>
      <c r="R15" s="418">
        <v>204875.35544564825</v>
      </c>
      <c r="S15" s="584">
        <v>21.44117081193059</v>
      </c>
      <c r="T15" s="269"/>
      <c r="U15" s="250"/>
      <c r="V15" s="270"/>
    </row>
    <row r="16" spans="1:22" s="195" customFormat="1" ht="12.75" customHeight="1">
      <c r="A16" s="199" t="s">
        <v>136</v>
      </c>
      <c r="B16" s="783">
        <f>B17-B6-B7-B10-B11-B14-B15</f>
        <v>6579.177719999585</v>
      </c>
      <c r="C16" s="196">
        <v>6125.32985</v>
      </c>
      <c r="D16" s="196">
        <v>6397.18186</v>
      </c>
      <c r="E16" s="196">
        <v>5789.5361</v>
      </c>
      <c r="F16" s="196">
        <v>6130.38921</v>
      </c>
      <c r="G16" s="196">
        <v>5651.83133</v>
      </c>
      <c r="H16" s="786">
        <v>6002.14503</v>
      </c>
      <c r="I16" s="781">
        <v>6212.924082674187</v>
      </c>
      <c r="J16" s="583">
        <v>3.4368802060874644</v>
      </c>
      <c r="K16" s="783">
        <f>K17-K6-K7-K10-K11-K14-K15</f>
        <v>42622.544769999455</v>
      </c>
      <c r="L16" s="196">
        <v>37473.5258</v>
      </c>
      <c r="M16" s="196">
        <v>42177.6817</v>
      </c>
      <c r="N16" s="196">
        <v>35505.0153</v>
      </c>
      <c r="O16" s="196">
        <v>35220.541</v>
      </c>
      <c r="P16" s="196">
        <v>34754.8113</v>
      </c>
      <c r="Q16" s="545">
        <v>35968.9341</v>
      </c>
      <c r="R16" s="418">
        <v>37792.79901719393</v>
      </c>
      <c r="S16" s="583">
        <v>3.955194403084706</v>
      </c>
      <c r="T16" s="251"/>
      <c r="U16" s="250"/>
      <c r="V16" s="250"/>
    </row>
    <row r="17" spans="1:22" s="195" customFormat="1" ht="12.75" customHeight="1">
      <c r="A17" s="205" t="s">
        <v>22</v>
      </c>
      <c r="B17" s="205">
        <v>191692.02549999993</v>
      </c>
      <c r="C17" s="205">
        <v>190348.09513</v>
      </c>
      <c r="D17" s="205">
        <v>192326.26898000002</v>
      </c>
      <c r="E17" s="205">
        <v>181350.91992</v>
      </c>
      <c r="F17" s="205">
        <v>181002.71616</v>
      </c>
      <c r="G17" s="205">
        <v>175929.14492999998</v>
      </c>
      <c r="H17" s="789">
        <v>180480.916</v>
      </c>
      <c r="I17" s="782">
        <v>180772.2035719995</v>
      </c>
      <c r="J17" s="585">
        <v>100</v>
      </c>
      <c r="K17" s="203">
        <v>1051526.5276700002</v>
      </c>
      <c r="L17" s="205">
        <v>1048236.7959</v>
      </c>
      <c r="M17" s="205">
        <v>1045220.0451</v>
      </c>
      <c r="N17" s="205">
        <v>991979.6154</v>
      </c>
      <c r="O17" s="205">
        <v>961873.5521999998</v>
      </c>
      <c r="P17" s="205">
        <v>939577.7611</v>
      </c>
      <c r="Q17" s="548">
        <v>969158.952</v>
      </c>
      <c r="R17" s="420">
        <v>955523.1719512662</v>
      </c>
      <c r="S17" s="585">
        <v>100</v>
      </c>
      <c r="T17" s="251"/>
      <c r="U17" s="250"/>
      <c r="V17" s="251"/>
    </row>
    <row r="18" spans="1:4" ht="12.75">
      <c r="A18" s="263"/>
      <c r="B18" s="263"/>
      <c r="C18" s="263"/>
      <c r="D18" s="263"/>
    </row>
    <row r="19" spans="1:4" ht="12.75">
      <c r="A19" s="517" t="s">
        <v>280</v>
      </c>
      <c r="B19" s="517"/>
      <c r="C19" s="517"/>
      <c r="D19" s="517"/>
    </row>
  </sheetData>
  <sheetProtection/>
  <mergeCells count="5">
    <mergeCell ref="B4:I4"/>
    <mergeCell ref="K4:R4"/>
    <mergeCell ref="S4:S5"/>
    <mergeCell ref="A4:A5"/>
    <mergeCell ref="J4:J5"/>
  </mergeCells>
  <hyperlinks>
    <hyperlink ref="I3" location="Sommaire!A1" display="Retour au sommaire"/>
  </hyperlinks>
  <printOptions/>
  <pageMargins left="0.75" right="0.75" top="1" bottom="1" header="0.4921259845" footer="0.4921259845"/>
  <pageSetup fitToHeight="1" fitToWidth="1" horizontalDpi="600" verticalDpi="600" orientation="landscape" paperSize="9" scale="53" r:id="rId1"/>
  <headerFooter alignWithMargins="0">
    <oddFooter>&amp;L&amp;F&amp;R&amp;D&amp;T</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44"/>
  <sheetViews>
    <sheetView zoomScalePageLayoutView="0" workbookViewId="0" topLeftCell="A1">
      <selection activeCell="A1" sqref="A1"/>
    </sheetView>
  </sheetViews>
  <sheetFormatPr defaultColWidth="11.421875" defaultRowHeight="12.75"/>
  <cols>
    <col min="1" max="1" width="22.7109375" style="0" customWidth="1"/>
    <col min="2" max="7" width="11.8515625" style="0" bestFit="1" customWidth="1"/>
    <col min="8" max="9" width="12.8515625" style="0" bestFit="1" customWidth="1"/>
    <col min="10" max="13" width="11.8515625" style="0" bestFit="1" customWidth="1"/>
    <col min="14" max="14" width="12.8515625" style="0" bestFit="1" customWidth="1"/>
  </cols>
  <sheetData>
    <row r="1" s="202" customFormat="1" ht="15.75">
      <c r="A1" s="80" t="s">
        <v>178</v>
      </c>
    </row>
    <row r="2" s="235" customFormat="1" ht="12.75">
      <c r="A2" s="230" t="s">
        <v>279</v>
      </c>
    </row>
    <row r="3" spans="1:15" s="264" customFormat="1" ht="18" customHeight="1">
      <c r="A3" s="272"/>
      <c r="B3" s="253"/>
      <c r="C3" s="252"/>
      <c r="D3" s="248" t="s">
        <v>150</v>
      </c>
      <c r="E3" s="253"/>
      <c r="F3" s="253"/>
      <c r="G3" s="253"/>
      <c r="H3" s="253"/>
      <c r="I3" s="253"/>
      <c r="J3" s="253"/>
      <c r="K3" s="253"/>
      <c r="L3" s="253"/>
      <c r="M3" s="253"/>
      <c r="N3" s="515" t="s">
        <v>179</v>
      </c>
      <c r="O3" s="266"/>
    </row>
    <row r="4" spans="1:15" s="264" customFormat="1" ht="12.75" hidden="1">
      <c r="A4" s="254" t="s">
        <v>159</v>
      </c>
      <c r="B4" s="254" t="s">
        <v>160</v>
      </c>
      <c r="C4" s="254" t="s">
        <v>161</v>
      </c>
      <c r="D4" s="254" t="s">
        <v>162</v>
      </c>
      <c r="E4" s="254" t="s">
        <v>163</v>
      </c>
      <c r="F4" s="254" t="s">
        <v>164</v>
      </c>
      <c r="G4" s="254" t="s">
        <v>165</v>
      </c>
      <c r="H4" s="254" t="s">
        <v>166</v>
      </c>
      <c r="I4" s="254" t="s">
        <v>167</v>
      </c>
      <c r="J4" s="254" t="s">
        <v>168</v>
      </c>
      <c r="K4" s="254" t="s">
        <v>169</v>
      </c>
      <c r="L4" s="254" t="s">
        <v>170</v>
      </c>
      <c r="M4" s="254" t="s">
        <v>171</v>
      </c>
      <c r="N4" s="254" t="s">
        <v>22</v>
      </c>
      <c r="O4" s="266"/>
    </row>
    <row r="5" spans="1:15" s="264" customFormat="1" ht="12.75" hidden="1">
      <c r="A5" s="254" t="s">
        <v>172</v>
      </c>
      <c r="B5" s="255">
        <v>10942.721454617875</v>
      </c>
      <c r="C5" s="255">
        <v>10169.311393275806</v>
      </c>
      <c r="D5" s="255">
        <v>12573.76285590125</v>
      </c>
      <c r="E5" s="255">
        <v>21459.181576400133</v>
      </c>
      <c r="F5" s="255">
        <v>26850.617080319516</v>
      </c>
      <c r="G5" s="255">
        <v>20872.414692857074</v>
      </c>
      <c r="H5" s="255">
        <v>63902.19674094546</v>
      </c>
      <c r="I5" s="255">
        <v>143495.56206045518</v>
      </c>
      <c r="J5" s="255">
        <v>48333.36319454898</v>
      </c>
      <c r="K5" s="255">
        <v>14093.453577289436</v>
      </c>
      <c r="L5" s="255">
        <v>12056.315647512683</v>
      </c>
      <c r="M5" s="255">
        <v>9880.302736728467</v>
      </c>
      <c r="N5" s="255">
        <v>391957.0087791309</v>
      </c>
      <c r="O5" s="266"/>
    </row>
    <row r="6" spans="1:15" s="264" customFormat="1" ht="12.75" hidden="1">
      <c r="A6" s="254" t="s">
        <v>173</v>
      </c>
      <c r="B6" s="255">
        <v>3240.8946308686373</v>
      </c>
      <c r="C6" s="255">
        <v>3169.0134024702684</v>
      </c>
      <c r="D6" s="255">
        <v>2807.6410853346597</v>
      </c>
      <c r="E6" s="255">
        <v>3601.4674764245533</v>
      </c>
      <c r="F6" s="255">
        <v>5356.000600113856</v>
      </c>
      <c r="G6" s="255">
        <v>3606.6341736499126</v>
      </c>
      <c r="H6" s="255">
        <v>9874.9859855491</v>
      </c>
      <c r="I6" s="255">
        <v>23816.43380611874</v>
      </c>
      <c r="J6" s="255">
        <v>7364.335155356082</v>
      </c>
      <c r="K6" s="255">
        <v>3927.7899105940014</v>
      </c>
      <c r="L6" s="255">
        <v>2905.7345692384774</v>
      </c>
      <c r="M6" s="255">
        <v>2712.9265562007927</v>
      </c>
      <c r="N6" s="255">
        <v>72194.04297742608</v>
      </c>
      <c r="O6" s="266"/>
    </row>
    <row r="7" spans="1:15" s="264" customFormat="1" ht="12.75" hidden="1">
      <c r="A7" s="254" t="s">
        <v>174</v>
      </c>
      <c r="B7" s="255">
        <v>8886.386119391627</v>
      </c>
      <c r="C7" s="255">
        <v>12314.865207792769</v>
      </c>
      <c r="D7" s="255">
        <v>11541.344186775696</v>
      </c>
      <c r="E7" s="255">
        <v>4310.991783054703</v>
      </c>
      <c r="F7" s="255">
        <v>2412.8722535926386</v>
      </c>
      <c r="G7" s="255">
        <v>2667.7595077260553</v>
      </c>
      <c r="H7" s="255">
        <v>9368.88103544008</v>
      </c>
      <c r="I7" s="255">
        <v>20411.577807344074</v>
      </c>
      <c r="J7" s="255">
        <v>4812.089321717121</v>
      </c>
      <c r="K7" s="255">
        <v>1959.5975807691782</v>
      </c>
      <c r="L7" s="255">
        <v>1497.1229549420634</v>
      </c>
      <c r="M7" s="255">
        <v>3046.269183965177</v>
      </c>
      <c r="N7" s="255">
        <v>83290.26877362495</v>
      </c>
      <c r="O7" s="266"/>
    </row>
    <row r="8" spans="1:15" s="264" customFormat="1" ht="12.75" hidden="1">
      <c r="A8" s="254" t="s">
        <v>157</v>
      </c>
      <c r="B8" s="255">
        <v>18968.45040327951</v>
      </c>
      <c r="C8" s="255">
        <v>11977.411688944849</v>
      </c>
      <c r="D8" s="255">
        <v>13762.389662393341</v>
      </c>
      <c r="E8" s="255">
        <v>20644.54498867584</v>
      </c>
      <c r="F8" s="255">
        <v>24526.224930888948</v>
      </c>
      <c r="G8" s="255">
        <v>19741.372807551794</v>
      </c>
      <c r="H8" s="255">
        <v>44683.99850050406</v>
      </c>
      <c r="I8" s="255">
        <v>90689.35856362463</v>
      </c>
      <c r="J8" s="255">
        <v>29363.741849373106</v>
      </c>
      <c r="K8" s="255">
        <v>16642.652344567887</v>
      </c>
      <c r="L8" s="255">
        <v>16148.323612288064</v>
      </c>
      <c r="M8" s="255">
        <v>17492.925322211777</v>
      </c>
      <c r="N8" s="255">
        <v>324990.45345591486</v>
      </c>
      <c r="O8" s="266"/>
    </row>
    <row r="9" spans="1:15" s="264" customFormat="1" ht="12.75" hidden="1">
      <c r="A9" s="254" t="s">
        <v>158</v>
      </c>
      <c r="B9" s="255">
        <v>20361.58273580255</v>
      </c>
      <c r="C9" s="255">
        <v>12836.985013890548</v>
      </c>
      <c r="D9" s="255">
        <v>15286.911541283156</v>
      </c>
      <c r="E9" s="255">
        <v>15635.050119562067</v>
      </c>
      <c r="F9" s="255">
        <v>18424.3752263889</v>
      </c>
      <c r="G9" s="255">
        <v>15588.685813929726</v>
      </c>
      <c r="H9" s="255">
        <v>22654.2425215413</v>
      </c>
      <c r="I9" s="255">
        <v>33751.265016247075</v>
      </c>
      <c r="J9" s="255">
        <v>18487.87792262396</v>
      </c>
      <c r="K9" s="255">
        <v>12270.289743968297</v>
      </c>
      <c r="L9" s="255">
        <v>15501.040462073259</v>
      </c>
      <c r="M9" s="255">
        <v>20340.265865866928</v>
      </c>
      <c r="N9" s="255">
        <v>223613.34572110034</v>
      </c>
      <c r="O9" s="266"/>
    </row>
    <row r="10" spans="1:15" s="264" customFormat="1" ht="12.75" hidden="1">
      <c r="A10" s="254" t="s">
        <v>175</v>
      </c>
      <c r="B10" s="255">
        <v>1592.1988092514866</v>
      </c>
      <c r="C10" s="255">
        <v>2307.0906932015314</v>
      </c>
      <c r="D10" s="255">
        <v>1927.944922011828</v>
      </c>
      <c r="E10" s="255">
        <v>2134.1876267074285</v>
      </c>
      <c r="F10" s="255">
        <v>4988.746143419651</v>
      </c>
      <c r="G10" s="255">
        <v>2475.1169237827953</v>
      </c>
      <c r="H10" s="255">
        <v>6529.478631414153</v>
      </c>
      <c r="I10" s="255">
        <v>12747.684131832235</v>
      </c>
      <c r="J10" s="255">
        <v>5013.480480483434</v>
      </c>
      <c r="K10" s="255">
        <v>1645.9838189739849</v>
      </c>
      <c r="L10" s="255">
        <v>1675.6260242268374</v>
      </c>
      <c r="M10" s="255">
        <v>2233.9406499524725</v>
      </c>
      <c r="N10" s="255">
        <v>45249.14311082436</v>
      </c>
      <c r="O10" s="266"/>
    </row>
    <row r="11" spans="1:15" s="264" customFormat="1" ht="12.75" hidden="1">
      <c r="A11" s="254" t="s">
        <v>22</v>
      </c>
      <c r="B11" s="255">
        <v>63992.23415321169</v>
      </c>
      <c r="C11" s="255">
        <v>52774.67739957577</v>
      </c>
      <c r="D11" s="255">
        <v>57899.99425369993</v>
      </c>
      <c r="E11" s="255">
        <v>67785.42357082471</v>
      </c>
      <c r="F11" s="255">
        <v>82558.83623472351</v>
      </c>
      <c r="G11" s="255">
        <v>64951.98391949735</v>
      </c>
      <c r="H11" s="255">
        <v>157013.78341539417</v>
      </c>
      <c r="I11" s="255">
        <v>324911.8813856219</v>
      </c>
      <c r="J11" s="255">
        <v>113374.88792410269</v>
      </c>
      <c r="K11" s="255">
        <v>50539.766976162784</v>
      </c>
      <c r="L11" s="255">
        <v>49784.16327028139</v>
      </c>
      <c r="M11" s="255">
        <v>55706.63031492561</v>
      </c>
      <c r="N11" s="255">
        <v>1141294.2628180215</v>
      </c>
      <c r="O11" s="266"/>
    </row>
    <row r="12" spans="2:15" s="264" customFormat="1" ht="12.75" hidden="1">
      <c r="B12" s="256"/>
      <c r="C12" s="256"/>
      <c r="D12" s="256"/>
      <c r="E12" s="256"/>
      <c r="F12" s="256"/>
      <c r="G12" s="256"/>
      <c r="H12" s="256"/>
      <c r="I12" s="256"/>
      <c r="J12" s="256"/>
      <c r="K12" s="256"/>
      <c r="L12" s="256"/>
      <c r="M12" s="256"/>
      <c r="N12" s="265"/>
      <c r="O12" s="266"/>
    </row>
    <row r="13" spans="2:15" s="264" customFormat="1" ht="12.75" hidden="1">
      <c r="B13" s="265"/>
      <c r="C13" s="265"/>
      <c r="D13" s="265"/>
      <c r="E13" s="265"/>
      <c r="F13" s="265"/>
      <c r="G13" s="265"/>
      <c r="H13" s="265"/>
      <c r="I13" s="265"/>
      <c r="J13" s="265"/>
      <c r="K13" s="265"/>
      <c r="L13" s="265"/>
      <c r="M13" s="265"/>
      <c r="N13" s="265"/>
      <c r="O13" s="266"/>
    </row>
    <row r="14" spans="1:15" s="264" customFormat="1" ht="12.75" hidden="1">
      <c r="A14" s="254" t="s">
        <v>159</v>
      </c>
      <c r="B14" s="254" t="s">
        <v>160</v>
      </c>
      <c r="C14" s="254" t="s">
        <v>161</v>
      </c>
      <c r="D14" s="254" t="s">
        <v>162</v>
      </c>
      <c r="E14" s="254" t="s">
        <v>163</v>
      </c>
      <c r="F14" s="254" t="s">
        <v>164</v>
      </c>
      <c r="G14" s="254" t="s">
        <v>165</v>
      </c>
      <c r="H14" s="254" t="s">
        <v>166</v>
      </c>
      <c r="I14" s="254" t="s">
        <v>167</v>
      </c>
      <c r="J14" s="254" t="s">
        <v>168</v>
      </c>
      <c r="K14" s="254" t="s">
        <v>169</v>
      </c>
      <c r="L14" s="254" t="s">
        <v>170</v>
      </c>
      <c r="M14" s="254" t="s">
        <v>171</v>
      </c>
      <c r="N14" s="254" t="s">
        <v>22</v>
      </c>
      <c r="O14" s="266"/>
    </row>
    <row r="15" spans="1:15" s="264" customFormat="1" ht="12.75" hidden="1">
      <c r="A15" s="254" t="s">
        <v>172</v>
      </c>
      <c r="B15" s="257">
        <v>0.17100077219399087</v>
      </c>
      <c r="C15" s="257">
        <v>0.19269300911648116</v>
      </c>
      <c r="D15" s="257">
        <v>0.21716345602396603</v>
      </c>
      <c r="E15" s="257">
        <v>0.3165751638916704</v>
      </c>
      <c r="F15" s="257">
        <v>0.32523008202272097</v>
      </c>
      <c r="G15" s="257">
        <v>0.32135145738930343</v>
      </c>
      <c r="H15" s="257">
        <v>0.406984631227479</v>
      </c>
      <c r="I15" s="257">
        <v>0.4416445512811129</v>
      </c>
      <c r="J15" s="257">
        <v>0.42631454001440877</v>
      </c>
      <c r="K15" s="257">
        <v>0.2788586972301762</v>
      </c>
      <c r="L15" s="257">
        <v>0.24217170392235338</v>
      </c>
      <c r="M15" s="257">
        <v>0.17736313758115096</v>
      </c>
      <c r="N15" s="257">
        <v>0.343432032867082</v>
      </c>
      <c r="O15" s="266"/>
    </row>
    <row r="16" spans="1:15" s="264" customFormat="1" ht="12.75" hidden="1">
      <c r="A16" s="254" t="s">
        <v>173</v>
      </c>
      <c r="B16" s="257">
        <v>0.050645123955341396</v>
      </c>
      <c r="C16" s="257">
        <v>0.060047991927578176</v>
      </c>
      <c r="D16" s="257">
        <v>0.04849121526735291</v>
      </c>
      <c r="E16" s="257">
        <v>0.053130411919040485</v>
      </c>
      <c r="F16" s="257">
        <v>0.06487495275352695</v>
      </c>
      <c r="G16" s="257">
        <v>0.05552769840133043</v>
      </c>
      <c r="H16" s="257">
        <v>0.06289247842289063</v>
      </c>
      <c r="I16" s="257">
        <v>0.07330120925264715</v>
      </c>
      <c r="J16" s="257">
        <v>0.06495561133684241</v>
      </c>
      <c r="K16" s="257">
        <v>0.07771681876662696</v>
      </c>
      <c r="L16" s="257">
        <v>0.058366644699099586</v>
      </c>
      <c r="M16" s="257">
        <v>0.048700245210737715</v>
      </c>
      <c r="N16" s="257">
        <v>0.06325629185164612</v>
      </c>
      <c r="O16" s="266"/>
    </row>
    <row r="17" spans="1:15" s="264" customFormat="1" ht="12.75" hidden="1">
      <c r="A17" s="254" t="s">
        <v>174</v>
      </c>
      <c r="B17" s="257">
        <v>0.13886663338110114</v>
      </c>
      <c r="C17" s="257">
        <v>0.23334799594420189</v>
      </c>
      <c r="D17" s="257">
        <v>0.19933238915715745</v>
      </c>
      <c r="E17" s="257">
        <v>0.0635976225559824</v>
      </c>
      <c r="F17" s="257">
        <v>0.029226093337030423</v>
      </c>
      <c r="G17" s="257">
        <v>0.04107279480535228</v>
      </c>
      <c r="H17" s="257">
        <v>0.05966916299732653</v>
      </c>
      <c r="I17" s="257">
        <v>0.06282188795404062</v>
      </c>
      <c r="J17" s="257">
        <v>0.0424440492054864</v>
      </c>
      <c r="K17" s="257">
        <v>0.03877337981580777</v>
      </c>
      <c r="L17" s="257">
        <v>0.030072273120552166</v>
      </c>
      <c r="M17" s="257">
        <v>0.05468414023149023</v>
      </c>
      <c r="N17" s="257">
        <v>0.07297878512765776</v>
      </c>
      <c r="O17" s="266"/>
    </row>
    <row r="18" spans="1:15" s="264" customFormat="1" ht="12.75" hidden="1">
      <c r="A18" s="254" t="s">
        <v>157</v>
      </c>
      <c r="B18" s="257">
        <v>0.2964180053139699</v>
      </c>
      <c r="C18" s="257">
        <v>0.22695376417480725</v>
      </c>
      <c r="D18" s="257">
        <v>0.23769241844983252</v>
      </c>
      <c r="E18" s="257">
        <v>0.3045572912457448</v>
      </c>
      <c r="F18" s="257">
        <v>0.29707571048068426</v>
      </c>
      <c r="G18" s="257">
        <v>0.3039379494861867</v>
      </c>
      <c r="H18" s="257">
        <v>0.28458647087235966</v>
      </c>
      <c r="I18" s="257">
        <v>0.27911985913494464</v>
      </c>
      <c r="J18" s="257">
        <v>0.2589968765308088</v>
      </c>
      <c r="K18" s="257">
        <v>0.3292981614342907</v>
      </c>
      <c r="L18" s="257">
        <v>0.32436667710206935</v>
      </c>
      <c r="M18" s="257">
        <v>0.31401873032562255</v>
      </c>
      <c r="N18" s="257">
        <v>0.2847560563859019</v>
      </c>
      <c r="O18" s="266"/>
    </row>
    <row r="19" spans="1:15" s="264" customFormat="1" ht="12.75" hidden="1">
      <c r="A19" s="254" t="s">
        <v>158</v>
      </c>
      <c r="B19" s="257">
        <v>0.318188339651533</v>
      </c>
      <c r="C19" s="257">
        <v>0.2432413734469126</v>
      </c>
      <c r="D19" s="257">
        <v>0.2640226780386302</v>
      </c>
      <c r="E19" s="257">
        <v>0.23065504788394497</v>
      </c>
      <c r="F19" s="257">
        <v>0.22316660537712102</v>
      </c>
      <c r="G19" s="257">
        <v>0.24000322812695948</v>
      </c>
      <c r="H19" s="257">
        <v>0.1442818714940933</v>
      </c>
      <c r="I19" s="257">
        <v>0.10387821113931306</v>
      </c>
      <c r="J19" s="257">
        <v>0.16306854420002095</v>
      </c>
      <c r="K19" s="257">
        <v>0.24278484999259317</v>
      </c>
      <c r="L19" s="257">
        <v>0.31136488882854424</v>
      </c>
      <c r="M19" s="257">
        <v>0.36513186582777585</v>
      </c>
      <c r="N19" s="257">
        <v>0.1959296151800207</v>
      </c>
      <c r="O19" s="266"/>
    </row>
    <row r="20" spans="1:15" s="264" customFormat="1" ht="12.75" hidden="1">
      <c r="A20" s="254" t="s">
        <v>175</v>
      </c>
      <c r="B20" s="257">
        <v>0.02488112550406362</v>
      </c>
      <c r="C20" s="257">
        <v>0.04371586539001898</v>
      </c>
      <c r="D20" s="257">
        <v>0.0332978430630609</v>
      </c>
      <c r="E20" s="257">
        <v>0.03148446250361703</v>
      </c>
      <c r="F20" s="257">
        <v>0.060426556028916376</v>
      </c>
      <c r="G20" s="257">
        <v>0.038106871790867844</v>
      </c>
      <c r="H20" s="257">
        <v>0.041585384985850744</v>
      </c>
      <c r="I20" s="257">
        <v>0.03923428123794167</v>
      </c>
      <c r="J20" s="257">
        <v>0.0442203787124327</v>
      </c>
      <c r="K20" s="257">
        <v>0.03256809276050516</v>
      </c>
      <c r="L20" s="257">
        <v>0.03365781232738124</v>
      </c>
      <c r="M20" s="257">
        <v>0.04010188082322271</v>
      </c>
      <c r="N20" s="257">
        <v>0.03964721858769153</v>
      </c>
      <c r="O20" s="266"/>
    </row>
    <row r="21" spans="1:15" s="264" customFormat="1" ht="12.75" hidden="1">
      <c r="A21" s="254" t="s">
        <v>22</v>
      </c>
      <c r="B21" s="257">
        <v>1</v>
      </c>
      <c r="C21" s="257">
        <v>1</v>
      </c>
      <c r="D21" s="257">
        <v>1</v>
      </c>
      <c r="E21" s="257">
        <v>1</v>
      </c>
      <c r="F21" s="257">
        <v>1</v>
      </c>
      <c r="G21" s="257">
        <v>1</v>
      </c>
      <c r="H21" s="257">
        <v>1</v>
      </c>
      <c r="I21" s="257">
        <v>1</v>
      </c>
      <c r="J21" s="257">
        <v>1</v>
      </c>
      <c r="K21" s="257">
        <v>1</v>
      </c>
      <c r="L21" s="257">
        <v>1</v>
      </c>
      <c r="M21" s="257">
        <v>1</v>
      </c>
      <c r="N21" s="257">
        <v>1</v>
      </c>
      <c r="O21" s="266"/>
    </row>
    <row r="22" s="264" customFormat="1" ht="12.75" hidden="1">
      <c r="O22" s="266"/>
    </row>
    <row r="23" spans="1:14" s="258" customFormat="1" ht="21.75" customHeight="1">
      <c r="A23" s="519" t="s">
        <v>241</v>
      </c>
      <c r="B23" s="273" t="s">
        <v>160</v>
      </c>
      <c r="C23" s="273" t="s">
        <v>161</v>
      </c>
      <c r="D23" s="273" t="s">
        <v>162</v>
      </c>
      <c r="E23" s="273" t="s">
        <v>163</v>
      </c>
      <c r="F23" s="273" t="s">
        <v>164</v>
      </c>
      <c r="G23" s="273" t="s">
        <v>165</v>
      </c>
      <c r="H23" s="273" t="s">
        <v>166</v>
      </c>
      <c r="I23" s="273" t="s">
        <v>167</v>
      </c>
      <c r="J23" s="273" t="s">
        <v>168</v>
      </c>
      <c r="K23" s="273" t="s">
        <v>169</v>
      </c>
      <c r="L23" s="273" t="s">
        <v>170</v>
      </c>
      <c r="M23" s="273" t="s">
        <v>171</v>
      </c>
      <c r="N23" s="273" t="s">
        <v>22</v>
      </c>
    </row>
    <row r="24" spans="1:14" s="195" customFormat="1" ht="12.75" customHeight="1">
      <c r="A24" s="199" t="s">
        <v>180</v>
      </c>
      <c r="B24" s="259">
        <v>5.408240806579839</v>
      </c>
      <c r="C24" s="274">
        <v>5.304599263839897</v>
      </c>
      <c r="D24" s="274">
        <v>7.92330685953799</v>
      </c>
      <c r="E24" s="274">
        <v>16.279204290647968</v>
      </c>
      <c r="F24" s="274">
        <v>18.02919540436517</v>
      </c>
      <c r="G24" s="274">
        <v>19.27623139876178</v>
      </c>
      <c r="H24" s="274">
        <v>25.7465879204754</v>
      </c>
      <c r="I24" s="274">
        <v>25.5655234180438</v>
      </c>
      <c r="J24" s="274">
        <v>23.598298822368665</v>
      </c>
      <c r="K24" s="274">
        <v>17.52105846999399</v>
      </c>
      <c r="L24" s="274">
        <v>10.606053742808033</v>
      </c>
      <c r="M24" s="274">
        <v>5.259741928091724</v>
      </c>
      <c r="N24" s="274">
        <v>18.583758820577362</v>
      </c>
    </row>
    <row r="25" spans="1:14" s="195" customFormat="1" ht="12.75" customHeight="1">
      <c r="A25" s="199" t="s">
        <v>181</v>
      </c>
      <c r="B25" s="259">
        <v>10.864678020694523</v>
      </c>
      <c r="C25" s="259">
        <v>8.312699672231957</v>
      </c>
      <c r="D25" s="259">
        <v>9.664944693340274</v>
      </c>
      <c r="E25" s="259">
        <v>12.28885825295561</v>
      </c>
      <c r="F25" s="259">
        <v>13.169998373921239</v>
      </c>
      <c r="G25" s="259">
        <v>11.878905739309731</v>
      </c>
      <c r="H25" s="259">
        <v>12.90803464746206</v>
      </c>
      <c r="I25" s="259">
        <v>13.494159966177488</v>
      </c>
      <c r="J25" s="259">
        <v>14.541839909519846</v>
      </c>
      <c r="K25" s="259">
        <v>13.106990074023464</v>
      </c>
      <c r="L25" s="259">
        <v>10.803271301358548</v>
      </c>
      <c r="M25" s="259">
        <v>7.31800153840677</v>
      </c>
      <c r="N25" s="259">
        <v>12.24019531920877</v>
      </c>
    </row>
    <row r="26" spans="1:14" s="195" customFormat="1" ht="12.75" customHeight="1">
      <c r="A26" s="268" t="s">
        <v>182</v>
      </c>
      <c r="B26" s="275">
        <v>16.272918827274363</v>
      </c>
      <c r="C26" s="275">
        <v>13.617298936071856</v>
      </c>
      <c r="D26" s="275">
        <v>17.588251552878265</v>
      </c>
      <c r="E26" s="275">
        <v>28.568062543603578</v>
      </c>
      <c r="F26" s="275">
        <v>31.199193778286404</v>
      </c>
      <c r="G26" s="275">
        <v>31.15513713807151</v>
      </c>
      <c r="H26" s="275">
        <v>38.654622567937466</v>
      </c>
      <c r="I26" s="275">
        <v>39.05968338422129</v>
      </c>
      <c r="J26" s="275">
        <v>38.140138731888506</v>
      </c>
      <c r="K26" s="275">
        <v>30.62804854401745</v>
      </c>
      <c r="L26" s="275">
        <v>21.409325044166582</v>
      </c>
      <c r="M26" s="275">
        <v>12.577743466498495</v>
      </c>
      <c r="N26" s="275">
        <v>30.82395413978613</v>
      </c>
    </row>
    <row r="27" spans="1:14" s="195" customFormat="1" ht="12.75" customHeight="1">
      <c r="A27" s="268"/>
      <c r="B27" s="275"/>
      <c r="C27" s="275"/>
      <c r="D27" s="275"/>
      <c r="E27" s="275"/>
      <c r="F27" s="275"/>
      <c r="G27" s="275"/>
      <c r="H27" s="275"/>
      <c r="I27" s="275"/>
      <c r="J27" s="275"/>
      <c r="K27" s="275"/>
      <c r="L27" s="275"/>
      <c r="M27" s="275"/>
      <c r="N27" s="275"/>
    </row>
    <row r="28" spans="1:14" s="195" customFormat="1" ht="12.75" customHeight="1">
      <c r="A28" s="199" t="s">
        <v>183</v>
      </c>
      <c r="B28" s="259">
        <v>6.630984319241811</v>
      </c>
      <c r="C28" s="259">
        <v>9.811431176281085</v>
      </c>
      <c r="D28" s="259">
        <v>7.167022724124818</v>
      </c>
      <c r="E28" s="259">
        <v>5.6401729397369955</v>
      </c>
      <c r="F28" s="259">
        <v>6.805286379788823</v>
      </c>
      <c r="G28" s="259">
        <v>6.817082081111278</v>
      </c>
      <c r="H28" s="259">
        <v>8.226855270013514</v>
      </c>
      <c r="I28" s="259">
        <v>8.31907228719888</v>
      </c>
      <c r="J28" s="259">
        <v>7.775781653887215</v>
      </c>
      <c r="K28" s="259">
        <v>6.26816360500399</v>
      </c>
      <c r="L28" s="259">
        <v>7.0762495250965145</v>
      </c>
      <c r="M28" s="259">
        <v>5.6802716268301054</v>
      </c>
      <c r="N28" s="259">
        <v>7.449111391925099</v>
      </c>
    </row>
    <row r="29" spans="1:14" s="195" customFormat="1" ht="12.75" customHeight="1">
      <c r="A29" s="199" t="s">
        <v>184</v>
      </c>
      <c r="B29" s="259">
        <v>13.1938798180726</v>
      </c>
      <c r="C29" s="259">
        <v>23.293825894702053</v>
      </c>
      <c r="D29" s="259">
        <v>21.387073133246794</v>
      </c>
      <c r="E29" s="259">
        <v>4.722261780865568</v>
      </c>
      <c r="F29" s="259">
        <v>1.3943482478357996</v>
      </c>
      <c r="G29" s="259">
        <v>2.3573385455834504</v>
      </c>
      <c r="H29" s="259">
        <v>4.414606819488626</v>
      </c>
      <c r="I29" s="259">
        <v>5.156350484437837</v>
      </c>
      <c r="J29" s="259">
        <v>3.0078809749956186</v>
      </c>
      <c r="K29" s="259">
        <v>2.083253321954764</v>
      </c>
      <c r="L29" s="259">
        <v>1.8756385724715121</v>
      </c>
      <c r="M29" s="259">
        <v>5.145617786307874</v>
      </c>
      <c r="N29" s="259">
        <v>5.999604185509684</v>
      </c>
    </row>
    <row r="30" spans="1:14" s="195" customFormat="1" ht="12.75" customHeight="1">
      <c r="A30" s="268" t="s">
        <v>185</v>
      </c>
      <c r="B30" s="275">
        <v>19.824864137314414</v>
      </c>
      <c r="C30" s="275">
        <v>33.10525707098314</v>
      </c>
      <c r="D30" s="275">
        <v>28.554095857371607</v>
      </c>
      <c r="E30" s="275">
        <v>10.362434720602565</v>
      </c>
      <c r="F30" s="275">
        <v>8.199634627624624</v>
      </c>
      <c r="G30" s="275">
        <v>9.17442062669473</v>
      </c>
      <c r="H30" s="275">
        <v>12.64146208950214</v>
      </c>
      <c r="I30" s="275">
        <v>13.475422771636717</v>
      </c>
      <c r="J30" s="275">
        <v>10.783662628882833</v>
      </c>
      <c r="K30" s="275">
        <v>8.351416926958755</v>
      </c>
      <c r="L30" s="275">
        <v>8.951888097568025</v>
      </c>
      <c r="M30" s="275">
        <v>10.825889413137979</v>
      </c>
      <c r="N30" s="275">
        <v>13.44871557743478</v>
      </c>
    </row>
    <row r="31" spans="1:14" s="195" customFormat="1" ht="12.75" customHeight="1">
      <c r="A31" s="268"/>
      <c r="B31" s="275"/>
      <c r="C31" s="275"/>
      <c r="D31" s="275"/>
      <c r="E31" s="275"/>
      <c r="F31" s="275"/>
      <c r="G31" s="275"/>
      <c r="H31" s="275"/>
      <c r="I31" s="275"/>
      <c r="J31" s="275"/>
      <c r="K31" s="275"/>
      <c r="L31" s="275"/>
      <c r="M31" s="275"/>
      <c r="N31" s="275"/>
    </row>
    <row r="32" spans="1:14" s="195" customFormat="1" ht="15" customHeight="1">
      <c r="A32" s="268" t="s">
        <v>186</v>
      </c>
      <c r="B32" s="275">
        <v>28.451784495775414</v>
      </c>
      <c r="C32" s="275">
        <v>22.350960355548562</v>
      </c>
      <c r="D32" s="275">
        <v>23.7664181545761</v>
      </c>
      <c r="E32" s="275">
        <v>33.12459852641697</v>
      </c>
      <c r="F32" s="275">
        <v>32.72348213654829</v>
      </c>
      <c r="G32" s="275">
        <v>33.314940623054554</v>
      </c>
      <c r="H32" s="275">
        <v>29.096357561295918</v>
      </c>
      <c r="I32" s="275">
        <v>29.83783442737557</v>
      </c>
      <c r="J32" s="275">
        <v>29.949897441124996</v>
      </c>
      <c r="K32" s="275">
        <v>29.584227253658117</v>
      </c>
      <c r="L32" s="275">
        <v>36.04026857527803</v>
      </c>
      <c r="M32" s="275">
        <v>34.35381135217886</v>
      </c>
      <c r="N32" s="275">
        <v>30.33096506776376</v>
      </c>
    </row>
    <row r="33" spans="1:14" s="195" customFormat="1" ht="12.75" customHeight="1">
      <c r="A33" s="268" t="s">
        <v>187</v>
      </c>
      <c r="B33" s="275">
        <v>32.90686998413802</v>
      </c>
      <c r="C33" s="275">
        <v>26.756505278463976</v>
      </c>
      <c r="D33" s="275">
        <v>25.741664108224356</v>
      </c>
      <c r="E33" s="275">
        <v>24.743082789820704</v>
      </c>
      <c r="F33" s="275">
        <v>24.683841398449147</v>
      </c>
      <c r="G33" s="275">
        <v>22.125641422839195</v>
      </c>
      <c r="H33" s="275">
        <v>15.702255391841547</v>
      </c>
      <c r="I33" s="275">
        <v>12.991593740488138</v>
      </c>
      <c r="J33" s="275">
        <v>16.07075902844455</v>
      </c>
      <c r="K33" s="275">
        <v>28.542618050713287</v>
      </c>
      <c r="L33" s="275">
        <v>30.802446341418772</v>
      </c>
      <c r="M33" s="275">
        <v>38.6634799992383</v>
      </c>
      <c r="N33" s="275">
        <v>21.441170811930604</v>
      </c>
    </row>
    <row r="34" spans="1:14" s="195" customFormat="1" ht="12.75" customHeight="1">
      <c r="A34" s="199" t="s">
        <v>141</v>
      </c>
      <c r="B34" s="259">
        <v>2.5435625554977794</v>
      </c>
      <c r="C34" s="259">
        <v>4.169978358932475</v>
      </c>
      <c r="D34" s="259">
        <v>4.349570326949684</v>
      </c>
      <c r="E34" s="259">
        <v>3.2018214195561954</v>
      </c>
      <c r="F34" s="259">
        <v>3.1938480590915272</v>
      </c>
      <c r="G34" s="259">
        <v>4.229860189340025</v>
      </c>
      <c r="H34" s="259">
        <v>3.90530238942294</v>
      </c>
      <c r="I34" s="259">
        <v>4.635465676278274</v>
      </c>
      <c r="J34" s="259">
        <v>5.055542169659121</v>
      </c>
      <c r="K34" s="259">
        <v>2.8936892246523813</v>
      </c>
      <c r="L34" s="259">
        <v>2.7960719415685866</v>
      </c>
      <c r="M34" s="259">
        <v>3.579075768946358</v>
      </c>
      <c r="N34" s="259">
        <v>3.9551944030847226</v>
      </c>
    </row>
    <row r="35" spans="1:14" s="195" customFormat="1" ht="12.75" customHeight="1">
      <c r="A35" s="199"/>
      <c r="B35" s="259"/>
      <c r="C35" s="259"/>
      <c r="D35" s="259"/>
      <c r="E35" s="259"/>
      <c r="F35" s="259"/>
      <c r="G35" s="259"/>
      <c r="H35" s="259"/>
      <c r="I35" s="259"/>
      <c r="J35" s="259"/>
      <c r="K35" s="259"/>
      <c r="L35" s="259"/>
      <c r="M35" s="259"/>
      <c r="N35" s="259"/>
    </row>
    <row r="36" spans="1:14" s="195" customFormat="1" ht="12.75" customHeight="1">
      <c r="A36" s="268" t="s">
        <v>188</v>
      </c>
      <c r="B36" s="275">
        <v>100</v>
      </c>
      <c r="C36" s="275">
        <v>100</v>
      </c>
      <c r="D36" s="275">
        <v>100</v>
      </c>
      <c r="E36" s="275">
        <v>100</v>
      </c>
      <c r="F36" s="275">
        <v>100</v>
      </c>
      <c r="G36" s="275">
        <v>100</v>
      </c>
      <c r="H36" s="275">
        <v>100</v>
      </c>
      <c r="I36" s="275">
        <v>100</v>
      </c>
      <c r="J36" s="275">
        <v>100</v>
      </c>
      <c r="K36" s="275">
        <v>100</v>
      </c>
      <c r="L36" s="275">
        <v>100</v>
      </c>
      <c r="M36" s="275">
        <v>100</v>
      </c>
      <c r="N36" s="275">
        <v>100</v>
      </c>
    </row>
    <row r="37" spans="1:14" s="195" customFormat="1" ht="12.75" customHeight="1">
      <c r="A37" s="199"/>
      <c r="B37" s="259"/>
      <c r="C37" s="259"/>
      <c r="D37" s="259"/>
      <c r="E37" s="259"/>
      <c r="F37" s="259"/>
      <c r="G37" s="259"/>
      <c r="H37" s="259"/>
      <c r="I37" s="259"/>
      <c r="J37" s="259"/>
      <c r="K37" s="259"/>
      <c r="L37" s="259"/>
      <c r="M37" s="259"/>
      <c r="N37" s="259"/>
    </row>
    <row r="38" spans="1:14" s="195" customFormat="1" ht="12.75" customHeight="1">
      <c r="A38" s="205" t="s">
        <v>176</v>
      </c>
      <c r="B38" s="205">
        <v>46770.35640335203</v>
      </c>
      <c r="C38" s="205">
        <v>42672.28640229399</v>
      </c>
      <c r="D38" s="205">
        <v>45515.0029785293</v>
      </c>
      <c r="E38" s="205">
        <v>71491.8200284766</v>
      </c>
      <c r="F38" s="205">
        <v>75146.26194468394</v>
      </c>
      <c r="G38" s="205">
        <v>54888.07391361734</v>
      </c>
      <c r="H38" s="205">
        <v>122242.50810430158</v>
      </c>
      <c r="I38" s="205">
        <v>243324.52246497787</v>
      </c>
      <c r="J38" s="205">
        <v>97359.71284685459</v>
      </c>
      <c r="K38" s="205">
        <v>46942.432263435636</v>
      </c>
      <c r="L38" s="205">
        <v>52059.87147043571</v>
      </c>
      <c r="M38" s="205">
        <v>57110.323130305114</v>
      </c>
      <c r="N38" s="205">
        <v>955523.1719512638</v>
      </c>
    </row>
    <row r="39" spans="1:15" s="264" customFormat="1" ht="12.75">
      <c r="A39" s="263"/>
      <c r="B39" s="267"/>
      <c r="C39" s="267"/>
      <c r="D39" s="267"/>
      <c r="E39" s="267"/>
      <c r="F39" s="267"/>
      <c r="G39" s="267"/>
      <c r="H39" s="267"/>
      <c r="I39" s="267"/>
      <c r="J39" s="267"/>
      <c r="K39" s="267"/>
      <c r="L39" s="267"/>
      <c r="M39" s="267"/>
      <c r="N39" s="267"/>
      <c r="O39" s="260"/>
    </row>
    <row r="40" spans="1:14" s="264" customFormat="1" ht="12.75">
      <c r="A40" s="517" t="s">
        <v>280</v>
      </c>
      <c r="B40" s="451"/>
      <c r="C40" s="451"/>
      <c r="D40" s="451"/>
      <c r="E40" s="451"/>
      <c r="F40" s="451"/>
      <c r="G40" s="451"/>
      <c r="H40" s="451"/>
      <c r="I40" s="451"/>
      <c r="J40" s="451"/>
      <c r="K40" s="451"/>
      <c r="L40" s="451"/>
      <c r="M40" s="451"/>
      <c r="N40" s="484"/>
    </row>
    <row r="41" spans="2:14" ht="12.75">
      <c r="B41" s="471"/>
      <c r="C41" s="471"/>
      <c r="D41" s="471"/>
      <c r="E41" s="471"/>
      <c r="F41" s="471"/>
      <c r="G41" s="471"/>
      <c r="H41" s="471"/>
      <c r="I41" s="471"/>
      <c r="J41" s="471"/>
      <c r="K41" s="471"/>
      <c r="L41" s="471"/>
      <c r="M41" s="471"/>
      <c r="N41" s="471"/>
    </row>
    <row r="42" spans="2:14" ht="12.75">
      <c r="B42" s="485"/>
      <c r="C42" s="485"/>
      <c r="D42" s="485"/>
      <c r="E42" s="485"/>
      <c r="F42" s="485"/>
      <c r="G42" s="485"/>
      <c r="H42" s="485"/>
      <c r="I42" s="485"/>
      <c r="J42" s="485"/>
      <c r="K42" s="485"/>
      <c r="L42" s="485"/>
      <c r="M42" s="485"/>
      <c r="N42" s="485"/>
    </row>
    <row r="43" spans="2:14" ht="12.75">
      <c r="B43" s="486"/>
      <c r="C43" s="486"/>
      <c r="D43" s="486"/>
      <c r="E43" s="486"/>
      <c r="F43" s="486"/>
      <c r="G43" s="486"/>
      <c r="H43" s="486"/>
      <c r="I43" s="486"/>
      <c r="J43" s="486"/>
      <c r="K43" s="486"/>
      <c r="L43" s="486"/>
      <c r="M43" s="486"/>
      <c r="N43" s="487"/>
    </row>
    <row r="44" spans="2:14" ht="12.75">
      <c r="B44" s="471"/>
      <c r="C44" s="471"/>
      <c r="D44" s="471"/>
      <c r="E44" s="471"/>
      <c r="F44" s="471"/>
      <c r="G44" s="471"/>
      <c r="H44" s="471"/>
      <c r="I44" s="471"/>
      <c r="J44" s="471"/>
      <c r="K44" s="471"/>
      <c r="L44" s="471"/>
      <c r="M44" s="471"/>
      <c r="N44" s="471"/>
    </row>
  </sheetData>
  <sheetProtection/>
  <hyperlinks>
    <hyperlink ref="D3" location="Sommaire!A1" display="Retour au sommaire"/>
  </hyperlinks>
  <printOptions/>
  <pageMargins left="0.75" right="0.75" top="1" bottom="1" header="0.4921259845" footer="0.4921259845"/>
  <pageSetup fitToHeight="1" fitToWidth="1" horizontalDpi="600" verticalDpi="600" orientation="landscape" paperSize="9" scale="73" r:id="rId1"/>
  <headerFooter alignWithMargins="0">
    <oddFooter>&amp;L&amp;F&amp;R&amp;D&amp;T</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X126"/>
  <sheetViews>
    <sheetView zoomScale="75" zoomScaleNormal="75" zoomScalePageLayoutView="0" workbookViewId="0" topLeftCell="A1">
      <selection activeCell="A1" sqref="A1"/>
    </sheetView>
  </sheetViews>
  <sheetFormatPr defaultColWidth="11.421875" defaultRowHeight="12.75"/>
  <cols>
    <col min="1" max="1" width="13.00390625" style="280" customWidth="1"/>
    <col min="2" max="4" width="12.8515625" style="279" customWidth="1"/>
    <col min="5" max="5" width="12.00390625" style="279" customWidth="1"/>
    <col min="6" max="16384" width="11.421875" style="279" customWidth="1"/>
  </cols>
  <sheetData>
    <row r="1" spans="1:4" ht="15.75">
      <c r="A1" s="80" t="s">
        <v>211</v>
      </c>
      <c r="B1" s="202"/>
      <c r="C1" s="202"/>
      <c r="D1" s="202"/>
    </row>
    <row r="2" spans="1:4" ht="12.75">
      <c r="A2" s="230" t="s">
        <v>273</v>
      </c>
      <c r="B2" s="235"/>
      <c r="C2" s="235"/>
      <c r="D2" s="235"/>
    </row>
    <row r="3" spans="1:7" ht="12.75">
      <c r="A3" s="272"/>
      <c r="B3" s="253"/>
      <c r="C3" s="252"/>
      <c r="D3" s="248" t="s">
        <v>150</v>
      </c>
      <c r="E3" s="281"/>
      <c r="F3" s="281"/>
      <c r="G3" s="281"/>
    </row>
    <row r="4" s="282" customFormat="1" ht="12.75"/>
    <row r="5" spans="1:24" ht="12.75">
      <c r="A5" s="349"/>
      <c r="B5" s="349"/>
      <c r="C5" s="349"/>
      <c r="D5" s="349"/>
      <c r="E5" s="349"/>
      <c r="F5" s="349"/>
      <c r="G5" s="349"/>
      <c r="H5" s="349"/>
      <c r="I5" s="349"/>
      <c r="J5" s="349"/>
      <c r="K5" s="349"/>
      <c r="L5" s="349"/>
      <c r="M5" s="349"/>
      <c r="N5" s="349"/>
      <c r="O5" s="349"/>
      <c r="P5" s="349"/>
      <c r="Q5" s="349"/>
      <c r="R5" s="349"/>
      <c r="S5" s="349"/>
      <c r="T5" s="349"/>
      <c r="U5" s="349"/>
      <c r="V5" s="349"/>
      <c r="W5" s="349"/>
      <c r="X5" s="349"/>
    </row>
    <row r="6" spans="1:24" ht="45">
      <c r="A6" s="350" t="s">
        <v>189</v>
      </c>
      <c r="B6" s="351" t="s">
        <v>219</v>
      </c>
      <c r="C6" s="351" t="s">
        <v>220</v>
      </c>
      <c r="D6" s="352" t="s">
        <v>190</v>
      </c>
      <c r="E6" s="353" t="s">
        <v>189</v>
      </c>
      <c r="F6" s="351" t="s">
        <v>219</v>
      </c>
      <c r="G6" s="351" t="s">
        <v>220</v>
      </c>
      <c r="H6" s="354" t="s">
        <v>190</v>
      </c>
      <c r="I6" s="350" t="s">
        <v>189</v>
      </c>
      <c r="J6" s="351" t="s">
        <v>219</v>
      </c>
      <c r="K6" s="351" t="s">
        <v>220</v>
      </c>
      <c r="L6" s="352" t="s">
        <v>190</v>
      </c>
      <c r="M6" s="353" t="s">
        <v>189</v>
      </c>
      <c r="N6" s="351" t="s">
        <v>219</v>
      </c>
      <c r="O6" s="351" t="s">
        <v>220</v>
      </c>
      <c r="P6" s="354" t="s">
        <v>190</v>
      </c>
      <c r="Q6" s="350" t="s">
        <v>189</v>
      </c>
      <c r="R6" s="351" t="s">
        <v>219</v>
      </c>
      <c r="S6" s="351" t="s">
        <v>220</v>
      </c>
      <c r="T6" s="352" t="s">
        <v>190</v>
      </c>
      <c r="U6" s="353" t="s">
        <v>189</v>
      </c>
      <c r="V6" s="351" t="s">
        <v>219</v>
      </c>
      <c r="W6" s="351" t="s">
        <v>220</v>
      </c>
      <c r="X6" s="352" t="s">
        <v>190</v>
      </c>
    </row>
    <row r="7" spans="1:24" ht="12.75">
      <c r="A7" s="355">
        <v>1</v>
      </c>
      <c r="B7" s="356">
        <v>0.4734671528586925</v>
      </c>
      <c r="C7" s="357">
        <v>71</v>
      </c>
      <c r="D7" s="358">
        <v>3.408998775287753</v>
      </c>
      <c r="E7" s="359">
        <v>17</v>
      </c>
      <c r="F7" s="356">
        <v>3.574171415726288</v>
      </c>
      <c r="G7" s="357">
        <v>3</v>
      </c>
      <c r="H7" s="358">
        <v>7.281342128683522</v>
      </c>
      <c r="I7" s="359">
        <v>33</v>
      </c>
      <c r="J7" s="356">
        <v>2.169433795152206</v>
      </c>
      <c r="K7" s="357">
        <v>12</v>
      </c>
      <c r="L7" s="358">
        <v>5.76951004725599</v>
      </c>
      <c r="M7" s="359">
        <v>49</v>
      </c>
      <c r="N7" s="356">
        <v>0.7211491885500462</v>
      </c>
      <c r="O7" s="357">
        <v>45</v>
      </c>
      <c r="P7" s="358">
        <v>2.948050217637382</v>
      </c>
      <c r="Q7" s="359">
        <v>65</v>
      </c>
      <c r="R7" s="356">
        <v>1.167067051619311</v>
      </c>
      <c r="S7" s="357">
        <v>29</v>
      </c>
      <c r="T7" s="358">
        <v>6.5960327840289725</v>
      </c>
      <c r="U7" s="359">
        <v>81</v>
      </c>
      <c r="V7" s="356">
        <v>0.5417167368060879</v>
      </c>
      <c r="W7" s="357">
        <v>61</v>
      </c>
      <c r="X7" s="360">
        <v>5.377063841322841</v>
      </c>
    </row>
    <row r="8" spans="1:24" ht="12.75">
      <c r="A8" s="361">
        <v>2</v>
      </c>
      <c r="B8" s="362">
        <v>0.3958434522505719</v>
      </c>
      <c r="C8" s="363">
        <v>81</v>
      </c>
      <c r="D8" s="364">
        <v>3.1884584241507206</v>
      </c>
      <c r="E8" s="365">
        <v>18</v>
      </c>
      <c r="F8" s="362">
        <v>0.39586587507942744</v>
      </c>
      <c r="G8" s="363">
        <v>80</v>
      </c>
      <c r="H8" s="364">
        <v>3.689551500002733</v>
      </c>
      <c r="I8" s="365">
        <v>34</v>
      </c>
      <c r="J8" s="362">
        <v>3.621630192114935</v>
      </c>
      <c r="K8" s="363">
        <v>2</v>
      </c>
      <c r="L8" s="364">
        <v>6.933836657180736</v>
      </c>
      <c r="M8" s="365">
        <v>50</v>
      </c>
      <c r="N8" s="362">
        <v>1.2562925853405003</v>
      </c>
      <c r="O8" s="363">
        <v>28</v>
      </c>
      <c r="P8" s="364">
        <v>5.350879620962653</v>
      </c>
      <c r="Q8" s="365">
        <v>66</v>
      </c>
      <c r="R8" s="362">
        <v>2.6011348148142224</v>
      </c>
      <c r="S8" s="363">
        <v>8</v>
      </c>
      <c r="T8" s="364">
        <v>8.893886647445255</v>
      </c>
      <c r="U8" s="365">
        <v>82</v>
      </c>
      <c r="V8" s="362">
        <v>0.23569129685834694</v>
      </c>
      <c r="W8" s="363">
        <v>91</v>
      </c>
      <c r="X8" s="366">
        <v>3.6166913791891986</v>
      </c>
    </row>
    <row r="9" spans="1:24" ht="12.75">
      <c r="A9" s="355">
        <v>3</v>
      </c>
      <c r="B9" s="356">
        <v>0.6349452522111596</v>
      </c>
      <c r="C9" s="357">
        <v>48</v>
      </c>
      <c r="D9" s="358">
        <v>4.981652003886546</v>
      </c>
      <c r="E9" s="359">
        <v>19</v>
      </c>
      <c r="F9" s="356">
        <v>0.4997044033654475</v>
      </c>
      <c r="G9" s="357">
        <v>68</v>
      </c>
      <c r="H9" s="358">
        <v>6.446573130263082</v>
      </c>
      <c r="I9" s="359">
        <v>35</v>
      </c>
      <c r="J9" s="356">
        <v>1.6408745374734184</v>
      </c>
      <c r="K9" s="357">
        <v>19</v>
      </c>
      <c r="L9" s="358">
        <v>4.352117892151864</v>
      </c>
      <c r="M9" s="359">
        <v>51</v>
      </c>
      <c r="N9" s="356">
        <v>0.43206745338720864</v>
      </c>
      <c r="O9" s="357">
        <v>77</v>
      </c>
      <c r="P9" s="358">
        <v>2.5746062523890934</v>
      </c>
      <c r="Q9" s="359">
        <v>67</v>
      </c>
      <c r="R9" s="356">
        <v>0.7974886863961826</v>
      </c>
      <c r="S9" s="357">
        <v>42</v>
      </c>
      <c r="T9" s="358">
        <v>4.129049080820187</v>
      </c>
      <c r="U9" s="359">
        <v>83</v>
      </c>
      <c r="V9" s="356">
        <v>4.4005239081873295</v>
      </c>
      <c r="W9" s="357">
        <v>1</v>
      </c>
      <c r="X9" s="360">
        <v>8.1588303642457</v>
      </c>
    </row>
    <row r="10" spans="1:24" ht="12.75">
      <c r="A10" s="361">
        <v>4</v>
      </c>
      <c r="B10" s="362">
        <v>1.093499165657877</v>
      </c>
      <c r="C10" s="363">
        <v>31</v>
      </c>
      <c r="D10" s="364">
        <v>7.847857947698497</v>
      </c>
      <c r="E10" s="365">
        <v>20</v>
      </c>
      <c r="F10" s="362">
        <v>2.099888237612045</v>
      </c>
      <c r="G10" s="363">
        <v>13</v>
      </c>
      <c r="H10" s="364">
        <v>12.981316330186356</v>
      </c>
      <c r="I10" s="365">
        <v>36</v>
      </c>
      <c r="J10" s="362">
        <v>0.3570335331680593</v>
      </c>
      <c r="K10" s="363">
        <v>83</v>
      </c>
      <c r="L10" s="364">
        <v>3.737348050873733</v>
      </c>
      <c r="M10" s="365">
        <v>52</v>
      </c>
      <c r="N10" s="362">
        <v>0.2769629646346707</v>
      </c>
      <c r="O10" s="363">
        <v>88</v>
      </c>
      <c r="P10" s="364">
        <v>4.028598390807849</v>
      </c>
      <c r="Q10" s="365">
        <v>68</v>
      </c>
      <c r="R10" s="362">
        <v>0.6621498985107668</v>
      </c>
      <c r="S10" s="363">
        <v>46</v>
      </c>
      <c r="T10" s="364">
        <v>4.145577425245554</v>
      </c>
      <c r="U10" s="365">
        <v>84</v>
      </c>
      <c r="V10" s="362">
        <v>0.970219079516676</v>
      </c>
      <c r="W10" s="363">
        <v>34</v>
      </c>
      <c r="X10" s="366">
        <v>5.264755242562095</v>
      </c>
    </row>
    <row r="11" spans="1:24" ht="12.75">
      <c r="A11" s="355">
        <v>5</v>
      </c>
      <c r="B11" s="356">
        <v>1.489899024183865</v>
      </c>
      <c r="C11" s="357">
        <v>22</v>
      </c>
      <c r="D11" s="358">
        <v>6.335622631815913</v>
      </c>
      <c r="E11" s="359">
        <v>21</v>
      </c>
      <c r="F11" s="356">
        <v>0.5588385760230346</v>
      </c>
      <c r="G11" s="357">
        <v>57</v>
      </c>
      <c r="H11" s="358">
        <v>3.4571709452176935</v>
      </c>
      <c r="I11" s="359">
        <v>37</v>
      </c>
      <c r="J11" s="356">
        <v>0.9072387957491937</v>
      </c>
      <c r="K11" s="357">
        <v>37</v>
      </c>
      <c r="L11" s="358">
        <v>3.9674208900907715</v>
      </c>
      <c r="M11" s="359">
        <v>53</v>
      </c>
      <c r="N11" s="356">
        <v>0.34192581364557834</v>
      </c>
      <c r="O11" s="357">
        <v>85</v>
      </c>
      <c r="P11" s="358">
        <v>3.7536095523522737</v>
      </c>
      <c r="Q11" s="359">
        <v>69</v>
      </c>
      <c r="R11" s="356">
        <v>0.9401189776863603</v>
      </c>
      <c r="S11" s="357">
        <v>36</v>
      </c>
      <c r="T11" s="358">
        <v>2.921497915446266</v>
      </c>
      <c r="U11" s="359">
        <v>85</v>
      </c>
      <c r="V11" s="356">
        <v>3.2534136439644588</v>
      </c>
      <c r="W11" s="357">
        <v>4</v>
      </c>
      <c r="X11" s="360">
        <v>6.357492769660141</v>
      </c>
    </row>
    <row r="12" spans="1:24" ht="12.75">
      <c r="A12" s="361">
        <v>6</v>
      </c>
      <c r="B12" s="362">
        <v>2.4636171617831244</v>
      </c>
      <c r="C12" s="363">
        <v>10</v>
      </c>
      <c r="D12" s="364">
        <v>7.854444587341654</v>
      </c>
      <c r="E12" s="365">
        <v>22</v>
      </c>
      <c r="F12" s="367">
        <v>1.5399303266003856</v>
      </c>
      <c r="G12" s="363">
        <v>21</v>
      </c>
      <c r="H12" s="364">
        <v>6.00910598799896</v>
      </c>
      <c r="I12" s="365">
        <v>38</v>
      </c>
      <c r="J12" s="362">
        <v>1.4216809787849733</v>
      </c>
      <c r="K12" s="363">
        <v>25</v>
      </c>
      <c r="L12" s="364">
        <v>4.097820795816343</v>
      </c>
      <c r="M12" s="365">
        <v>54</v>
      </c>
      <c r="N12" s="362">
        <v>0.4660296362676565</v>
      </c>
      <c r="O12" s="363">
        <v>73</v>
      </c>
      <c r="P12" s="364">
        <v>3.575105125878889</v>
      </c>
      <c r="Q12" s="365">
        <v>70</v>
      </c>
      <c r="R12" s="362">
        <v>0.23052506262728054</v>
      </c>
      <c r="S12" s="363">
        <v>92</v>
      </c>
      <c r="T12" s="364">
        <v>3.636714618340404</v>
      </c>
      <c r="U12" s="365">
        <v>86</v>
      </c>
      <c r="V12" s="362">
        <v>0.5435861960076894</v>
      </c>
      <c r="W12" s="363">
        <v>60</v>
      </c>
      <c r="X12" s="366">
        <v>3.820515887925063</v>
      </c>
    </row>
    <row r="13" spans="1:24" ht="12.75">
      <c r="A13" s="355">
        <v>7</v>
      </c>
      <c r="B13" s="356">
        <v>1.0349523633907383</v>
      </c>
      <c r="C13" s="357">
        <v>33</v>
      </c>
      <c r="D13" s="358">
        <v>5.500472905522036</v>
      </c>
      <c r="E13" s="359">
        <v>23</v>
      </c>
      <c r="F13" s="356">
        <v>0.2542943746761401</v>
      </c>
      <c r="G13" s="357">
        <v>89</v>
      </c>
      <c r="H13" s="358">
        <v>5.629365716869797</v>
      </c>
      <c r="I13" s="359">
        <v>39</v>
      </c>
      <c r="J13" s="356">
        <v>0.6103705734298559</v>
      </c>
      <c r="K13" s="357">
        <v>50</v>
      </c>
      <c r="L13" s="358">
        <v>5.225784286383772</v>
      </c>
      <c r="M13" s="359">
        <v>55</v>
      </c>
      <c r="N13" s="356">
        <v>0.19479467261605912</v>
      </c>
      <c r="O13" s="357">
        <v>93</v>
      </c>
      <c r="P13" s="358">
        <v>2.737105020499058</v>
      </c>
      <c r="Q13" s="359">
        <v>71</v>
      </c>
      <c r="R13" s="356">
        <v>0.8033575123261711</v>
      </c>
      <c r="S13" s="357">
        <v>41</v>
      </c>
      <c r="T13" s="358">
        <v>4.685802110530412</v>
      </c>
      <c r="U13" s="359">
        <v>87</v>
      </c>
      <c r="V13" s="356">
        <v>0.45137665661993787</v>
      </c>
      <c r="W13" s="357">
        <v>74</v>
      </c>
      <c r="X13" s="360">
        <v>4.718480489190621</v>
      </c>
    </row>
    <row r="14" spans="1:24" ht="12.75">
      <c r="A14" s="361">
        <v>8</v>
      </c>
      <c r="B14" s="362">
        <v>0.1340017117293212</v>
      </c>
      <c r="C14" s="363">
        <v>94</v>
      </c>
      <c r="D14" s="364">
        <v>3.185308173226829</v>
      </c>
      <c r="E14" s="365">
        <v>24</v>
      </c>
      <c r="F14" s="367">
        <v>1.1394559350723925</v>
      </c>
      <c r="G14" s="363">
        <v>30</v>
      </c>
      <c r="H14" s="364">
        <v>6.810456196576785</v>
      </c>
      <c r="I14" s="365">
        <v>40</v>
      </c>
      <c r="J14" s="362">
        <v>2.038163883995287</v>
      </c>
      <c r="K14" s="363">
        <v>14</v>
      </c>
      <c r="L14" s="364">
        <v>8.099722227088911</v>
      </c>
      <c r="M14" s="365">
        <v>56</v>
      </c>
      <c r="N14" s="362">
        <v>2.8398129460006123</v>
      </c>
      <c r="O14" s="363">
        <v>5</v>
      </c>
      <c r="P14" s="364">
        <v>6.736113481021002</v>
      </c>
      <c r="Q14" s="365">
        <v>72</v>
      </c>
      <c r="R14" s="362">
        <v>0.6031095911118997</v>
      </c>
      <c r="S14" s="363">
        <v>51</v>
      </c>
      <c r="T14" s="364">
        <v>3.376073923180826</v>
      </c>
      <c r="U14" s="365">
        <v>88</v>
      </c>
      <c r="V14" s="362">
        <v>0.7633554525590227</v>
      </c>
      <c r="W14" s="363">
        <v>44</v>
      </c>
      <c r="X14" s="366">
        <v>4.339474055323066</v>
      </c>
    </row>
    <row r="15" spans="1:24" ht="12.75">
      <c r="A15" s="355">
        <v>9</v>
      </c>
      <c r="B15" s="356">
        <v>0.4354396000594308</v>
      </c>
      <c r="C15" s="357">
        <v>76</v>
      </c>
      <c r="D15" s="358">
        <v>5.960934680832634</v>
      </c>
      <c r="E15" s="359">
        <v>25</v>
      </c>
      <c r="F15" s="356">
        <v>0.5771037620401299</v>
      </c>
      <c r="G15" s="357">
        <v>55</v>
      </c>
      <c r="H15" s="358">
        <v>4.377264164259883</v>
      </c>
      <c r="I15" s="359">
        <v>41</v>
      </c>
      <c r="J15" s="356">
        <v>0.5741359920225219</v>
      </c>
      <c r="K15" s="357">
        <v>56</v>
      </c>
      <c r="L15" s="358">
        <v>3.5639427289803307</v>
      </c>
      <c r="M15" s="359">
        <v>57</v>
      </c>
      <c r="N15" s="356">
        <v>0.5569374289268587</v>
      </c>
      <c r="O15" s="357">
        <v>58</v>
      </c>
      <c r="P15" s="358">
        <v>3.718902847493825</v>
      </c>
      <c r="Q15" s="359">
        <v>73</v>
      </c>
      <c r="R15" s="356">
        <v>2.7703323255305197</v>
      </c>
      <c r="S15" s="357">
        <v>6</v>
      </c>
      <c r="T15" s="358">
        <v>7.03388043249726</v>
      </c>
      <c r="U15" s="359">
        <v>89</v>
      </c>
      <c r="V15" s="356">
        <v>0.5125308188009637</v>
      </c>
      <c r="W15" s="357">
        <v>65</v>
      </c>
      <c r="X15" s="360">
        <v>3.6784956098700086</v>
      </c>
    </row>
    <row r="16" spans="1:24" ht="12.75">
      <c r="A16" s="361">
        <v>10</v>
      </c>
      <c r="B16" s="362">
        <v>0.3498512714073683</v>
      </c>
      <c r="C16" s="363">
        <v>84</v>
      </c>
      <c r="D16" s="364">
        <v>3.6136431987772797</v>
      </c>
      <c r="E16" s="365">
        <v>26</v>
      </c>
      <c r="F16" s="362">
        <v>0.8953105905698653</v>
      </c>
      <c r="G16" s="363">
        <v>38</v>
      </c>
      <c r="H16" s="364">
        <v>4.643725731784484</v>
      </c>
      <c r="I16" s="365">
        <v>42</v>
      </c>
      <c r="J16" s="362">
        <v>0.6021994965632241</v>
      </c>
      <c r="K16" s="363">
        <v>52</v>
      </c>
      <c r="L16" s="364">
        <v>3.7576517293986154</v>
      </c>
      <c r="M16" s="365">
        <v>58</v>
      </c>
      <c r="N16" s="362">
        <v>0.5405765252871814</v>
      </c>
      <c r="O16" s="363">
        <v>62</v>
      </c>
      <c r="P16" s="364">
        <v>4.868624036018693</v>
      </c>
      <c r="Q16" s="365">
        <v>74</v>
      </c>
      <c r="R16" s="362">
        <v>2.7359242729083437</v>
      </c>
      <c r="S16" s="363">
        <v>7</v>
      </c>
      <c r="T16" s="364">
        <v>7.083646222038061</v>
      </c>
      <c r="U16" s="365">
        <v>90</v>
      </c>
      <c r="V16" s="362">
        <v>0.09553264620896895</v>
      </c>
      <c r="W16" s="363">
        <v>95</v>
      </c>
      <c r="X16" s="366">
        <v>4.391852759836556</v>
      </c>
    </row>
    <row r="17" spans="1:24" ht="12.75">
      <c r="A17" s="355">
        <v>11</v>
      </c>
      <c r="B17" s="356">
        <v>1.473566326642468</v>
      </c>
      <c r="C17" s="357">
        <v>23</v>
      </c>
      <c r="D17" s="358">
        <v>7.544728317224597</v>
      </c>
      <c r="E17" s="359">
        <v>27</v>
      </c>
      <c r="F17" s="356">
        <v>0.5928394564615971</v>
      </c>
      <c r="G17" s="357">
        <v>53</v>
      </c>
      <c r="H17" s="358">
        <v>3.599315259342068</v>
      </c>
      <c r="I17" s="359">
        <v>43</v>
      </c>
      <c r="J17" s="356">
        <v>0.5390141876220889</v>
      </c>
      <c r="K17" s="357">
        <v>63</v>
      </c>
      <c r="L17" s="358">
        <v>4.91100562100873</v>
      </c>
      <c r="M17" s="359">
        <v>59</v>
      </c>
      <c r="N17" s="356">
        <v>1.2883549724228447</v>
      </c>
      <c r="O17" s="357">
        <v>27</v>
      </c>
      <c r="P17" s="358">
        <v>3.7348325803031583</v>
      </c>
      <c r="Q17" s="359">
        <v>75</v>
      </c>
      <c r="R17" s="356">
        <v>1.5995623380777184</v>
      </c>
      <c r="S17" s="357">
        <v>20</v>
      </c>
      <c r="T17" s="358">
        <v>3.473928758469442</v>
      </c>
      <c r="U17" s="359">
        <v>91</v>
      </c>
      <c r="V17" s="356">
        <v>0.396316580893088</v>
      </c>
      <c r="W17" s="357">
        <v>79</v>
      </c>
      <c r="X17" s="360">
        <v>3.3455950825070158</v>
      </c>
    </row>
    <row r="18" spans="1:24" ht="12.75">
      <c r="A18" s="361">
        <v>12</v>
      </c>
      <c r="B18" s="362">
        <v>0.7872141619933805</v>
      </c>
      <c r="C18" s="363">
        <v>43</v>
      </c>
      <c r="D18" s="364">
        <v>5.261395739561613</v>
      </c>
      <c r="E18" s="365">
        <v>28</v>
      </c>
      <c r="F18" s="362">
        <v>0.3365151764122017</v>
      </c>
      <c r="G18" s="363">
        <v>86</v>
      </c>
      <c r="H18" s="364">
        <v>3.3972708995114096</v>
      </c>
      <c r="I18" s="365">
        <v>44</v>
      </c>
      <c r="J18" s="362">
        <v>2.274679513470246</v>
      </c>
      <c r="K18" s="363">
        <v>11</v>
      </c>
      <c r="L18" s="364">
        <v>4.929526441535618</v>
      </c>
      <c r="M18" s="365">
        <v>60</v>
      </c>
      <c r="N18" s="362">
        <v>0.40768674597541366</v>
      </c>
      <c r="O18" s="363">
        <v>78</v>
      </c>
      <c r="P18" s="364">
        <v>3.1164474279038625</v>
      </c>
      <c r="Q18" s="365">
        <v>76</v>
      </c>
      <c r="R18" s="362">
        <v>0.9591172504780268</v>
      </c>
      <c r="S18" s="363">
        <v>35</v>
      </c>
      <c r="T18" s="364">
        <v>4.092820127807481</v>
      </c>
      <c r="U18" s="365">
        <v>92</v>
      </c>
      <c r="V18" s="362">
        <v>0.5082245006907766</v>
      </c>
      <c r="W18" s="363">
        <v>67</v>
      </c>
      <c r="X18" s="366">
        <v>3.5263073511469014</v>
      </c>
    </row>
    <row r="19" spans="1:24" ht="12.75">
      <c r="A19" s="355">
        <v>13</v>
      </c>
      <c r="B19" s="356">
        <v>1.982416615705363</v>
      </c>
      <c r="C19" s="357">
        <v>16</v>
      </c>
      <c r="D19" s="358">
        <v>5.717125911385933</v>
      </c>
      <c r="E19" s="359">
        <v>29</v>
      </c>
      <c r="F19" s="356">
        <v>2.4843243484364916</v>
      </c>
      <c r="G19" s="357">
        <v>9</v>
      </c>
      <c r="H19" s="358">
        <v>6.901838202583226</v>
      </c>
      <c r="I19" s="359">
        <v>45</v>
      </c>
      <c r="J19" s="356">
        <v>0.5828000118276098</v>
      </c>
      <c r="K19" s="357">
        <v>54</v>
      </c>
      <c r="L19" s="358">
        <v>3.7888293221028997</v>
      </c>
      <c r="M19" s="359">
        <v>61</v>
      </c>
      <c r="N19" s="356">
        <v>0.5261982777473267</v>
      </c>
      <c r="O19" s="357">
        <v>64</v>
      </c>
      <c r="P19" s="358">
        <v>4.608046478447772</v>
      </c>
      <c r="Q19" s="359">
        <v>77</v>
      </c>
      <c r="R19" s="356">
        <v>0.8788979344343544</v>
      </c>
      <c r="S19" s="357">
        <v>39</v>
      </c>
      <c r="T19" s="358">
        <v>2.9832734953665514</v>
      </c>
      <c r="U19" s="359">
        <v>93</v>
      </c>
      <c r="V19" s="356">
        <v>0.23818092012996483</v>
      </c>
      <c r="W19" s="357">
        <v>90</v>
      </c>
      <c r="X19" s="360">
        <v>3.544935905290902</v>
      </c>
    </row>
    <row r="20" spans="1:24" ht="12.75">
      <c r="A20" s="361">
        <v>14</v>
      </c>
      <c r="B20" s="367">
        <v>1.9322333847454904</v>
      </c>
      <c r="C20" s="363">
        <v>17</v>
      </c>
      <c r="D20" s="364">
        <v>4.789751709791891</v>
      </c>
      <c r="E20" s="365">
        <v>30</v>
      </c>
      <c r="F20" s="367">
        <v>1.8920057065804796</v>
      </c>
      <c r="G20" s="363">
        <v>18</v>
      </c>
      <c r="H20" s="364">
        <v>6.892800315569174</v>
      </c>
      <c r="I20" s="365">
        <v>46</v>
      </c>
      <c r="J20" s="362">
        <v>0.612045743581483</v>
      </c>
      <c r="K20" s="363">
        <v>49</v>
      </c>
      <c r="L20" s="364">
        <v>5.210064764795106</v>
      </c>
      <c r="M20" s="365">
        <v>62</v>
      </c>
      <c r="N20" s="362">
        <v>1.3370627387378238</v>
      </c>
      <c r="O20" s="363">
        <v>26</v>
      </c>
      <c r="P20" s="364">
        <v>3.9492560809844597</v>
      </c>
      <c r="Q20" s="365">
        <v>78</v>
      </c>
      <c r="R20" s="362">
        <v>0.6596387638379785</v>
      </c>
      <c r="S20" s="363">
        <v>47</v>
      </c>
      <c r="T20" s="364">
        <v>3.942345447872276</v>
      </c>
      <c r="U20" s="365">
        <v>94</v>
      </c>
      <c r="V20" s="362">
        <v>0.3097694958533031</v>
      </c>
      <c r="W20" s="363">
        <v>87</v>
      </c>
      <c r="X20" s="366">
        <v>3.9159041639448127</v>
      </c>
    </row>
    <row r="21" spans="1:24" ht="12.75">
      <c r="A21" s="355">
        <v>15</v>
      </c>
      <c r="B21" s="356">
        <v>0.4968992936217336</v>
      </c>
      <c r="C21" s="357">
        <v>69</v>
      </c>
      <c r="D21" s="358">
        <v>5.851308685817884</v>
      </c>
      <c r="E21" s="359">
        <v>31</v>
      </c>
      <c r="F21" s="356">
        <v>1.0571053740425278</v>
      </c>
      <c r="G21" s="357">
        <v>32</v>
      </c>
      <c r="H21" s="358">
        <v>4.230898295553426</v>
      </c>
      <c r="I21" s="359">
        <v>47</v>
      </c>
      <c r="J21" s="356">
        <v>0.5474478153534029</v>
      </c>
      <c r="K21" s="357">
        <v>59</v>
      </c>
      <c r="L21" s="358">
        <v>6.321861474032077</v>
      </c>
      <c r="M21" s="359">
        <v>63</v>
      </c>
      <c r="N21" s="356">
        <v>1.4497932034701198</v>
      </c>
      <c r="O21" s="357">
        <v>24</v>
      </c>
      <c r="P21" s="358">
        <v>5.416309815332707</v>
      </c>
      <c r="Q21" s="359">
        <v>79</v>
      </c>
      <c r="R21" s="356">
        <v>0.3739492450981415</v>
      </c>
      <c r="S21" s="357">
        <v>82</v>
      </c>
      <c r="T21" s="358">
        <v>3.712638920881058</v>
      </c>
      <c r="U21" s="359">
        <v>95</v>
      </c>
      <c r="V21" s="356">
        <v>0.46749133853070834</v>
      </c>
      <c r="W21" s="357">
        <v>72</v>
      </c>
      <c r="X21" s="360">
        <v>3.9181236790626857</v>
      </c>
    </row>
    <row r="22" spans="1:24" ht="12.75">
      <c r="A22" s="361">
        <v>16</v>
      </c>
      <c r="B22" s="362">
        <v>0.4486765244706168</v>
      </c>
      <c r="C22" s="363">
        <v>75</v>
      </c>
      <c r="D22" s="364">
        <v>4.715703503000658</v>
      </c>
      <c r="E22" s="365">
        <v>32</v>
      </c>
      <c r="F22" s="362">
        <v>0.48228432975448643</v>
      </c>
      <c r="G22" s="363">
        <v>70</v>
      </c>
      <c r="H22" s="364">
        <v>6.32645818287436</v>
      </c>
      <c r="I22" s="365">
        <v>48</v>
      </c>
      <c r="J22" s="362">
        <v>0.5115003145185507</v>
      </c>
      <c r="K22" s="363">
        <v>66</v>
      </c>
      <c r="L22" s="364">
        <v>6.580119987111613</v>
      </c>
      <c r="M22" s="365">
        <v>64</v>
      </c>
      <c r="N22" s="362">
        <v>2.025979810243974</v>
      </c>
      <c r="O22" s="363">
        <v>15</v>
      </c>
      <c r="P22" s="364">
        <v>6.841101758495904</v>
      </c>
      <c r="Q22" s="365">
        <v>80</v>
      </c>
      <c r="R22" s="362">
        <v>0.8516623236702979</v>
      </c>
      <c r="S22" s="363">
        <v>40</v>
      </c>
      <c r="T22" s="364">
        <v>3.839852343648583</v>
      </c>
      <c r="U22" s="368"/>
      <c r="V22" s="369"/>
      <c r="W22" s="370"/>
      <c r="X22" s="371"/>
    </row>
    <row r="23" spans="1:24" ht="12.75">
      <c r="A23" s="372"/>
      <c r="B23" s="373"/>
      <c r="C23" s="276"/>
      <c r="D23" s="373"/>
      <c r="E23" s="373"/>
      <c r="F23" s="373"/>
      <c r="G23" s="373"/>
      <c r="H23" s="373"/>
      <c r="I23" s="373"/>
      <c r="J23" s="373"/>
      <c r="K23" s="373"/>
      <c r="L23" s="373"/>
      <c r="M23" s="373"/>
      <c r="N23" s="373"/>
      <c r="O23" s="373"/>
      <c r="P23" s="373"/>
      <c r="Q23" s="373"/>
      <c r="R23" s="373"/>
      <c r="S23" s="373"/>
      <c r="T23" s="373"/>
      <c r="U23" s="373"/>
      <c r="V23" s="373"/>
      <c r="W23" s="373"/>
      <c r="X23" s="373"/>
    </row>
    <row r="24" spans="1:24" ht="12.75">
      <c r="A24" s="517" t="s">
        <v>280</v>
      </c>
      <c r="B24" s="374"/>
      <c r="C24" s="276"/>
      <c r="D24" s="373"/>
      <c r="E24" s="373"/>
      <c r="F24" s="373"/>
      <c r="G24" s="373"/>
      <c r="H24" s="373"/>
      <c r="I24" s="373"/>
      <c r="J24" s="373"/>
      <c r="K24" s="373"/>
      <c r="L24" s="373"/>
      <c r="M24" s="373"/>
      <c r="N24" s="373"/>
      <c r="O24" s="373"/>
      <c r="P24" s="373"/>
      <c r="Q24" s="373"/>
      <c r="R24" s="373"/>
      <c r="S24" s="373"/>
      <c r="T24" s="373"/>
      <c r="U24" s="373"/>
      <c r="V24" s="373"/>
      <c r="W24" s="373"/>
      <c r="X24" s="373"/>
    </row>
    <row r="25" spans="1:4" ht="15.75">
      <c r="A25" s="278"/>
      <c r="B25" s="277"/>
      <c r="C25" s="277"/>
      <c r="D25" s="277"/>
    </row>
    <row r="27" spans="1:2" ht="12.75">
      <c r="A27"/>
      <c r="B27"/>
    </row>
    <row r="30" spans="2:7" ht="12.75">
      <c r="B30" s="535"/>
      <c r="D30" s="534"/>
      <c r="G30" s="541"/>
    </row>
    <row r="31" spans="2:7" ht="12.75">
      <c r="B31" s="535"/>
      <c r="D31" s="534"/>
      <c r="G31" s="541"/>
    </row>
    <row r="32" spans="2:7" ht="12.75">
      <c r="B32" s="535"/>
      <c r="D32" s="534"/>
      <c r="G32" s="541"/>
    </row>
    <row r="33" spans="2:7" ht="12.75">
      <c r="B33" s="535"/>
      <c r="D33" s="534"/>
      <c r="G33" s="541"/>
    </row>
    <row r="34" spans="2:7" ht="12.75">
      <c r="B34" s="535"/>
      <c r="D34" s="534"/>
      <c r="G34" s="541"/>
    </row>
    <row r="35" spans="2:7" ht="12.75">
      <c r="B35" s="535"/>
      <c r="D35" s="534"/>
      <c r="G35" s="541"/>
    </row>
    <row r="36" spans="2:7" ht="12.75">
      <c r="B36" s="535"/>
      <c r="D36" s="534"/>
      <c r="G36" s="541"/>
    </row>
    <row r="37" spans="2:7" ht="12.75">
      <c r="B37" s="535"/>
      <c r="D37" s="534"/>
      <c r="G37" s="541"/>
    </row>
    <row r="38" spans="2:7" ht="12.75">
      <c r="B38" s="535"/>
      <c r="D38" s="534"/>
      <c r="G38" s="541"/>
    </row>
    <row r="39" spans="2:7" ht="12.75">
      <c r="B39" s="535"/>
      <c r="D39" s="534"/>
      <c r="G39" s="541"/>
    </row>
    <row r="40" spans="2:7" ht="12.75">
      <c r="B40" s="535"/>
      <c r="D40" s="534"/>
      <c r="G40" s="541"/>
    </row>
    <row r="41" spans="2:7" ht="12.75">
      <c r="B41" s="535"/>
      <c r="D41" s="534"/>
      <c r="G41" s="541"/>
    </row>
    <row r="42" spans="2:7" ht="12.75">
      <c r="B42" s="535"/>
      <c r="D42" s="534"/>
      <c r="G42" s="541"/>
    </row>
    <row r="43" spans="2:7" ht="12.75">
      <c r="B43" s="535"/>
      <c r="D43" s="534"/>
      <c r="G43" s="541"/>
    </row>
    <row r="44" spans="2:7" ht="12.75">
      <c r="B44" s="535"/>
      <c r="D44" s="534"/>
      <c r="G44" s="541"/>
    </row>
    <row r="45" spans="2:7" ht="12.75">
      <c r="B45" s="535"/>
      <c r="D45" s="534"/>
      <c r="G45" s="541"/>
    </row>
    <row r="46" spans="2:7" ht="12.75">
      <c r="B46" s="535"/>
      <c r="D46" s="534"/>
      <c r="G46" s="541"/>
    </row>
    <row r="47" spans="2:7" ht="12.75">
      <c r="B47" s="535"/>
      <c r="D47" s="534"/>
      <c r="G47" s="541"/>
    </row>
    <row r="48" spans="2:7" ht="12.75">
      <c r="B48" s="535"/>
      <c r="D48" s="534"/>
      <c r="G48" s="541"/>
    </row>
    <row r="49" spans="2:7" ht="12.75">
      <c r="B49" s="535"/>
      <c r="D49" s="534"/>
      <c r="G49" s="541"/>
    </row>
    <row r="50" spans="2:7" ht="12.75">
      <c r="B50" s="535"/>
      <c r="D50" s="534"/>
      <c r="G50" s="541"/>
    </row>
    <row r="51" spans="2:7" ht="12.75">
      <c r="B51" s="535"/>
      <c r="D51" s="534"/>
      <c r="G51" s="541"/>
    </row>
    <row r="52" spans="2:7" ht="12.75">
      <c r="B52" s="535"/>
      <c r="D52" s="534"/>
      <c r="G52" s="541"/>
    </row>
    <row r="53" spans="2:7" ht="12.75">
      <c r="B53" s="535"/>
      <c r="D53" s="534"/>
      <c r="G53" s="541"/>
    </row>
    <row r="54" spans="2:7" ht="12.75">
      <c r="B54" s="535"/>
      <c r="D54" s="534"/>
      <c r="G54" s="541"/>
    </row>
    <row r="55" spans="2:7" ht="12.75">
      <c r="B55" s="535"/>
      <c r="D55" s="534"/>
      <c r="G55" s="541"/>
    </row>
    <row r="56" spans="2:7" ht="12.75">
      <c r="B56" s="535"/>
      <c r="D56" s="534"/>
      <c r="G56" s="541"/>
    </row>
    <row r="57" spans="2:7" ht="12.75">
      <c r="B57" s="535"/>
      <c r="D57" s="534"/>
      <c r="G57" s="541"/>
    </row>
    <row r="58" spans="2:7" ht="12.75">
      <c r="B58" s="535"/>
      <c r="D58" s="534"/>
      <c r="G58" s="541"/>
    </row>
    <row r="59" spans="2:7" ht="12.75">
      <c r="B59" s="535"/>
      <c r="D59" s="534"/>
      <c r="G59" s="541"/>
    </row>
    <row r="60" spans="2:7" ht="12.75">
      <c r="B60" s="535"/>
      <c r="D60" s="534"/>
      <c r="G60" s="541"/>
    </row>
    <row r="61" spans="2:7" ht="12.75">
      <c r="B61" s="535"/>
      <c r="D61" s="534"/>
      <c r="G61" s="541"/>
    </row>
    <row r="62" spans="2:7" ht="12.75">
      <c r="B62" s="535"/>
      <c r="D62" s="534"/>
      <c r="G62" s="541"/>
    </row>
    <row r="63" spans="2:7" ht="12.75">
      <c r="B63" s="535"/>
      <c r="D63" s="534"/>
      <c r="G63" s="541"/>
    </row>
    <row r="64" spans="2:7" ht="12.75">
      <c r="B64" s="535"/>
      <c r="D64" s="534"/>
      <c r="G64" s="541"/>
    </row>
    <row r="65" spans="2:7" ht="12.75">
      <c r="B65" s="535"/>
      <c r="D65" s="534"/>
      <c r="G65" s="541"/>
    </row>
    <row r="66" spans="2:7" ht="12.75">
      <c r="B66" s="535"/>
      <c r="D66" s="534"/>
      <c r="G66" s="541"/>
    </row>
    <row r="67" spans="2:7" ht="12.75">
      <c r="B67" s="535"/>
      <c r="D67" s="534"/>
      <c r="G67" s="541"/>
    </row>
    <row r="68" spans="2:7" ht="12.75">
      <c r="B68" s="535"/>
      <c r="D68" s="534"/>
      <c r="G68" s="541"/>
    </row>
    <row r="69" spans="2:7" ht="12.75">
      <c r="B69" s="535"/>
      <c r="D69" s="534"/>
      <c r="G69" s="541"/>
    </row>
    <row r="70" spans="2:7" ht="12.75">
      <c r="B70" s="535"/>
      <c r="D70" s="534"/>
      <c r="G70" s="541"/>
    </row>
    <row r="71" spans="2:7" ht="12.75">
      <c r="B71" s="535"/>
      <c r="D71" s="534"/>
      <c r="G71" s="541"/>
    </row>
    <row r="72" spans="2:7" ht="12.75">
      <c r="B72" s="535"/>
      <c r="D72" s="534"/>
      <c r="G72" s="541"/>
    </row>
    <row r="73" spans="2:7" ht="12.75">
      <c r="B73" s="535"/>
      <c r="D73" s="534"/>
      <c r="G73" s="541"/>
    </row>
    <row r="74" spans="2:7" ht="12.75">
      <c r="B74" s="535"/>
      <c r="D74" s="534"/>
      <c r="G74" s="541"/>
    </row>
    <row r="75" spans="2:7" ht="12.75">
      <c r="B75" s="535"/>
      <c r="D75" s="534"/>
      <c r="G75" s="541"/>
    </row>
    <row r="76" spans="2:7" ht="12.75">
      <c r="B76" s="535"/>
      <c r="D76" s="534"/>
      <c r="G76" s="541"/>
    </row>
    <row r="77" spans="2:7" ht="12.75">
      <c r="B77" s="535"/>
      <c r="D77" s="534"/>
      <c r="G77" s="541"/>
    </row>
    <row r="78" spans="2:7" ht="12.75">
      <c r="B78" s="535"/>
      <c r="D78" s="534"/>
      <c r="G78" s="541"/>
    </row>
    <row r="79" spans="2:7" ht="12.75">
      <c r="B79" s="535"/>
      <c r="D79" s="534"/>
      <c r="G79" s="541"/>
    </row>
    <row r="80" spans="2:7" ht="12.75">
      <c r="B80" s="535"/>
      <c r="D80" s="534"/>
      <c r="G80" s="541"/>
    </row>
    <row r="81" spans="2:7" ht="12.75">
      <c r="B81" s="535"/>
      <c r="D81" s="534"/>
      <c r="G81" s="541"/>
    </row>
    <row r="82" spans="2:7" ht="12.75">
      <c r="B82" s="535"/>
      <c r="D82" s="534"/>
      <c r="G82" s="541"/>
    </row>
    <row r="83" spans="2:7" ht="12.75">
      <c r="B83" s="535"/>
      <c r="D83" s="534"/>
      <c r="G83" s="541"/>
    </row>
    <row r="84" spans="2:7" ht="12.75">
      <c r="B84" s="535"/>
      <c r="D84" s="534"/>
      <c r="G84" s="541"/>
    </row>
    <row r="85" spans="2:7" ht="12.75">
      <c r="B85" s="535"/>
      <c r="D85" s="534"/>
      <c r="G85" s="541"/>
    </row>
    <row r="86" spans="2:7" ht="12.75">
      <c r="B86" s="535"/>
      <c r="D86" s="534"/>
      <c r="G86" s="541"/>
    </row>
    <row r="87" spans="2:7" ht="12.75">
      <c r="B87" s="535"/>
      <c r="D87" s="534"/>
      <c r="G87" s="541"/>
    </row>
    <row r="88" spans="2:7" ht="12.75">
      <c r="B88" s="535"/>
      <c r="D88" s="534"/>
      <c r="G88" s="541"/>
    </row>
    <row r="89" spans="2:7" ht="12.75">
      <c r="B89" s="535"/>
      <c r="D89" s="534"/>
      <c r="G89" s="541"/>
    </row>
    <row r="90" spans="2:7" ht="12.75">
      <c r="B90" s="535"/>
      <c r="D90" s="534"/>
      <c r="G90" s="541"/>
    </row>
    <row r="91" spans="2:7" ht="12.75">
      <c r="B91" s="535"/>
      <c r="D91" s="534"/>
      <c r="G91" s="541"/>
    </row>
    <row r="92" spans="2:7" ht="12.75">
      <c r="B92" s="535"/>
      <c r="D92" s="534"/>
      <c r="G92" s="541"/>
    </row>
    <row r="93" spans="2:7" ht="12.75">
      <c r="B93" s="535"/>
      <c r="D93" s="534"/>
      <c r="G93" s="541"/>
    </row>
    <row r="94" spans="2:7" ht="12.75">
      <c r="B94" s="535"/>
      <c r="D94" s="534"/>
      <c r="G94" s="541"/>
    </row>
    <row r="95" spans="2:7" ht="12.75">
      <c r="B95" s="535"/>
      <c r="D95" s="534"/>
      <c r="G95" s="541"/>
    </row>
    <row r="96" spans="2:7" ht="12.75">
      <c r="B96" s="535"/>
      <c r="D96" s="534"/>
      <c r="G96" s="541"/>
    </row>
    <row r="97" spans="2:7" ht="12.75">
      <c r="B97" s="535"/>
      <c r="D97" s="534"/>
      <c r="G97" s="541"/>
    </row>
    <row r="98" spans="2:7" ht="12.75">
      <c r="B98" s="535"/>
      <c r="D98" s="534"/>
      <c r="G98" s="541"/>
    </row>
    <row r="99" spans="2:7" ht="12.75">
      <c r="B99" s="535"/>
      <c r="D99" s="534"/>
      <c r="G99" s="541"/>
    </row>
    <row r="100" spans="2:7" ht="12.75">
      <c r="B100" s="535"/>
      <c r="D100" s="534"/>
      <c r="G100" s="541"/>
    </row>
    <row r="101" spans="2:7" ht="12.75">
      <c r="B101" s="535"/>
      <c r="D101" s="534"/>
      <c r="G101" s="541"/>
    </row>
    <row r="102" spans="2:7" ht="12.75">
      <c r="B102" s="535"/>
      <c r="D102" s="534"/>
      <c r="G102" s="541"/>
    </row>
    <row r="103" spans="2:7" ht="12.75">
      <c r="B103" s="535"/>
      <c r="D103" s="534"/>
      <c r="G103" s="541"/>
    </row>
    <row r="104" spans="2:7" ht="12.75">
      <c r="B104" s="535"/>
      <c r="D104" s="534"/>
      <c r="G104" s="541"/>
    </row>
    <row r="105" spans="2:7" ht="12.75">
      <c r="B105" s="535"/>
      <c r="D105" s="534"/>
      <c r="G105" s="541"/>
    </row>
    <row r="106" spans="2:7" ht="12.75">
      <c r="B106" s="535"/>
      <c r="D106" s="534"/>
      <c r="G106" s="541"/>
    </row>
    <row r="107" spans="2:7" ht="12.75">
      <c r="B107" s="535"/>
      <c r="D107" s="534"/>
      <c r="G107" s="541"/>
    </row>
    <row r="108" spans="2:7" ht="12.75">
      <c r="B108" s="535"/>
      <c r="D108" s="534"/>
      <c r="G108" s="541"/>
    </row>
    <row r="109" spans="2:7" ht="12.75">
      <c r="B109" s="535"/>
      <c r="D109" s="534"/>
      <c r="G109" s="541"/>
    </row>
    <row r="110" spans="2:7" ht="12.75">
      <c r="B110" s="535"/>
      <c r="D110" s="534"/>
      <c r="G110" s="541"/>
    </row>
    <row r="111" spans="2:7" ht="12.75">
      <c r="B111" s="535"/>
      <c r="D111" s="534"/>
      <c r="G111" s="541"/>
    </row>
    <row r="112" spans="2:7" ht="12.75">
      <c r="B112" s="535"/>
      <c r="D112" s="534"/>
      <c r="G112" s="541"/>
    </row>
    <row r="113" spans="2:7" ht="12.75">
      <c r="B113" s="535"/>
      <c r="D113" s="534"/>
      <c r="G113" s="541"/>
    </row>
    <row r="114" spans="2:7" ht="12.75">
      <c r="B114" s="535"/>
      <c r="D114" s="534"/>
      <c r="G114" s="541"/>
    </row>
    <row r="115" spans="2:7" ht="12.75">
      <c r="B115" s="535"/>
      <c r="D115" s="534"/>
      <c r="G115" s="541"/>
    </row>
    <row r="116" spans="2:7" ht="12.75">
      <c r="B116" s="535"/>
      <c r="D116" s="534"/>
      <c r="G116" s="541"/>
    </row>
    <row r="117" spans="2:7" ht="12.75">
      <c r="B117" s="535"/>
      <c r="D117" s="534"/>
      <c r="G117" s="541"/>
    </row>
    <row r="118" spans="2:7" ht="12.75">
      <c r="B118" s="535"/>
      <c r="D118" s="534"/>
      <c r="G118" s="541"/>
    </row>
    <row r="119" spans="2:7" ht="12.75">
      <c r="B119" s="535"/>
      <c r="D119" s="534"/>
      <c r="G119" s="541"/>
    </row>
    <row r="120" spans="2:7" ht="12.75">
      <c r="B120" s="535"/>
      <c r="D120" s="534"/>
      <c r="G120" s="541"/>
    </row>
    <row r="121" spans="2:7" ht="12.75">
      <c r="B121" s="535"/>
      <c r="D121" s="534"/>
      <c r="G121" s="541"/>
    </row>
    <row r="122" spans="2:7" ht="12.75">
      <c r="B122" s="535"/>
      <c r="D122" s="534"/>
      <c r="G122" s="541"/>
    </row>
    <row r="123" spans="2:7" ht="12.75">
      <c r="B123" s="535"/>
      <c r="D123" s="534"/>
      <c r="G123" s="541"/>
    </row>
    <row r="124" spans="2:7" ht="12.75">
      <c r="B124" s="535"/>
      <c r="D124" s="534"/>
      <c r="G124" s="541"/>
    </row>
    <row r="125" spans="1:7" ht="12.75">
      <c r="A125" s="534"/>
      <c r="B125" s="535"/>
      <c r="G125" s="541"/>
    </row>
    <row r="126" spans="1:5" ht="12.75">
      <c r="A126" s="534"/>
      <c r="B126" s="535"/>
      <c r="E126" s="541"/>
    </row>
  </sheetData>
  <sheetProtection/>
  <hyperlinks>
    <hyperlink ref="D3" location="Sommaire!A1" display="Retour au sommaire"/>
  </hyperlinks>
  <printOptions/>
  <pageMargins left="0.17" right="0.07" top="1" bottom="1" header="0.4921259845" footer="0.4921259845"/>
  <pageSetup fitToHeight="1" fitToWidth="1" horizontalDpi="600" verticalDpi="600" orientation="landscape" paperSize="9" scale="52" r:id="rId1"/>
  <headerFooter alignWithMargins="0">
    <oddFooter>&amp;L&amp;F&amp;R&amp;D&amp;T</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BD77"/>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21.57421875" style="290" customWidth="1"/>
    <col min="2" max="2" width="21.421875" style="290" customWidth="1"/>
    <col min="3" max="5" width="11.28125" style="290" customWidth="1"/>
    <col min="6" max="6" width="11.7109375" style="290" customWidth="1"/>
    <col min="7" max="7" width="11.140625" style="290" customWidth="1"/>
    <col min="8" max="8" width="12.7109375" style="290" customWidth="1"/>
    <col min="9" max="9" width="12.57421875" style="290" customWidth="1"/>
    <col min="10" max="10" width="12.7109375" style="290" customWidth="1"/>
    <col min="11" max="18" width="12.140625" style="290" customWidth="1"/>
    <col min="19" max="26" width="8.8515625" style="290" customWidth="1"/>
    <col min="27" max="29" width="7.00390625" style="290" customWidth="1"/>
    <col min="30" max="30" width="4.140625" style="472" customWidth="1"/>
    <col min="31" max="56" width="11.421875" style="472" customWidth="1"/>
    <col min="57" max="16384" width="11.421875" style="290" customWidth="1"/>
  </cols>
  <sheetData>
    <row r="1" spans="1:56" s="279" customFormat="1" ht="15.75">
      <c r="A1" s="80" t="s">
        <v>70</v>
      </c>
      <c r="B1" s="202"/>
      <c r="C1" s="202"/>
      <c r="D1" s="202"/>
      <c r="E1" s="202"/>
      <c r="F1" s="202"/>
      <c r="G1" s="20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row>
    <row r="2" spans="1:56" s="279" customFormat="1" ht="12.75">
      <c r="A2" s="230" t="s">
        <v>221</v>
      </c>
      <c r="B2" s="235"/>
      <c r="C2" s="235"/>
      <c r="D2" s="235"/>
      <c r="E2" s="235"/>
      <c r="F2" s="235"/>
      <c r="G2" s="235"/>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row>
    <row r="3" spans="1:56" s="279" customFormat="1" ht="12.75">
      <c r="A3" s="272"/>
      <c r="B3" s="253"/>
      <c r="C3" s="253"/>
      <c r="D3" s="253"/>
      <c r="E3" s="253"/>
      <c r="F3" s="252"/>
      <c r="G3" s="248" t="s">
        <v>150</v>
      </c>
      <c r="H3" s="281"/>
      <c r="I3" s="281"/>
      <c r="J3" s="281"/>
      <c r="K3" s="281"/>
      <c r="L3" s="281"/>
      <c r="M3" s="281"/>
      <c r="N3" s="281"/>
      <c r="O3" s="281"/>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row>
    <row r="4" spans="16:17" ht="12.75">
      <c r="P4" s="291"/>
      <c r="Q4" s="291"/>
    </row>
    <row r="5" spans="1:53" s="287" customFormat="1" ht="21.75" customHeight="1">
      <c r="A5" s="897" t="s">
        <v>15</v>
      </c>
      <c r="B5" s="899" t="s">
        <v>191</v>
      </c>
      <c r="C5" s="901" t="s">
        <v>66</v>
      </c>
      <c r="D5" s="895"/>
      <c r="E5" s="895"/>
      <c r="F5" s="895"/>
      <c r="G5" s="895"/>
      <c r="H5" s="895"/>
      <c r="I5" s="895"/>
      <c r="J5" s="895"/>
      <c r="K5" s="901" t="s">
        <v>67</v>
      </c>
      <c r="L5" s="895"/>
      <c r="M5" s="895"/>
      <c r="N5" s="895"/>
      <c r="O5" s="895"/>
      <c r="P5" s="895"/>
      <c r="Q5" s="895"/>
      <c r="R5" s="896"/>
      <c r="S5" s="894" t="s">
        <v>65</v>
      </c>
      <c r="T5" s="895"/>
      <c r="U5" s="895"/>
      <c r="V5" s="895"/>
      <c r="W5" s="895"/>
      <c r="X5" s="895"/>
      <c r="Y5" s="895"/>
      <c r="Z5" s="896"/>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AY5" s="474"/>
      <c r="AZ5" s="474"/>
      <c r="BA5" s="474"/>
    </row>
    <row r="6" spans="1:53" s="289" customFormat="1" ht="16.5" customHeight="1">
      <c r="A6" s="898"/>
      <c r="B6" s="900"/>
      <c r="C6" s="921">
        <v>2005</v>
      </c>
      <c r="D6" s="921">
        <v>2006</v>
      </c>
      <c r="E6" s="921">
        <v>2007</v>
      </c>
      <c r="F6" s="567">
        <v>2008</v>
      </c>
      <c r="G6" s="347">
        <v>2009</v>
      </c>
      <c r="H6" s="567">
        <v>2010</v>
      </c>
      <c r="I6" s="348">
        <v>2011</v>
      </c>
      <c r="J6" s="922">
        <v>2012</v>
      </c>
      <c r="K6" s="921">
        <v>2005</v>
      </c>
      <c r="L6" s="921">
        <v>2006</v>
      </c>
      <c r="M6" s="921">
        <v>2007</v>
      </c>
      <c r="N6" s="567">
        <v>2008</v>
      </c>
      <c r="O6" s="347">
        <v>2009</v>
      </c>
      <c r="P6" s="567">
        <v>2010</v>
      </c>
      <c r="Q6" s="348">
        <v>2011</v>
      </c>
      <c r="R6" s="922">
        <v>2012</v>
      </c>
      <c r="S6" s="921">
        <v>2005</v>
      </c>
      <c r="T6" s="921">
        <v>2006</v>
      </c>
      <c r="U6" s="921">
        <v>2007</v>
      </c>
      <c r="V6" s="567">
        <v>2008</v>
      </c>
      <c r="W6" s="347">
        <v>2009</v>
      </c>
      <c r="X6" s="567">
        <v>2010</v>
      </c>
      <c r="Y6" s="348">
        <v>2011</v>
      </c>
      <c r="Z6" s="567">
        <v>2012</v>
      </c>
      <c r="AA6" s="473"/>
      <c r="AB6" s="473"/>
      <c r="AC6" s="473"/>
      <c r="AD6" s="473"/>
      <c r="AE6" s="473"/>
      <c r="AF6" s="473"/>
      <c r="AG6" s="473"/>
      <c r="AH6" s="473"/>
      <c r="AI6" s="473"/>
      <c r="AJ6" s="473"/>
      <c r="AK6" s="473"/>
      <c r="AL6" s="473"/>
      <c r="AM6" s="473"/>
      <c r="AN6" s="473"/>
      <c r="AO6" s="473"/>
      <c r="AP6" s="473"/>
      <c r="AQ6" s="473"/>
      <c r="AR6" s="473"/>
      <c r="AS6" s="473"/>
      <c r="AT6" s="473"/>
      <c r="AU6" s="473"/>
      <c r="AV6" s="473"/>
      <c r="AW6" s="473"/>
      <c r="AX6" s="473"/>
      <c r="AY6" s="473"/>
      <c r="AZ6" s="473"/>
      <c r="BA6" s="473"/>
    </row>
    <row r="7" spans="1:53" s="296" customFormat="1" ht="11.25">
      <c r="A7" s="292" t="s">
        <v>69</v>
      </c>
      <c r="B7" s="293" t="s">
        <v>31</v>
      </c>
      <c r="C7" s="283">
        <v>3804.657009999995</v>
      </c>
      <c r="D7" s="283">
        <v>3613.8265300000007</v>
      </c>
      <c r="E7" s="283">
        <v>4316.467569999997</v>
      </c>
      <c r="F7" s="294">
        <v>3839.6512599999996</v>
      </c>
      <c r="G7" s="294">
        <v>3816.2583004</v>
      </c>
      <c r="H7" s="294">
        <v>3860.983225</v>
      </c>
      <c r="I7" s="294">
        <v>3775.8134501</v>
      </c>
      <c r="J7" s="294">
        <v>4008.8069706410984</v>
      </c>
      <c r="K7" s="285">
        <v>21713.156000000003</v>
      </c>
      <c r="L7" s="285">
        <v>20872.489240000006</v>
      </c>
      <c r="M7" s="285">
        <v>25276.384570000024</v>
      </c>
      <c r="N7" s="295">
        <v>22538.442060000023</v>
      </c>
      <c r="O7" s="295">
        <v>19962.872804</v>
      </c>
      <c r="P7" s="295">
        <v>19351.317599</v>
      </c>
      <c r="Q7" s="295">
        <v>20734.41393</v>
      </c>
      <c r="R7" s="295">
        <v>21575.386950190194</v>
      </c>
      <c r="S7" s="792">
        <v>5.706994334293496</v>
      </c>
      <c r="T7" s="792">
        <v>5.775730812402886</v>
      </c>
      <c r="U7" s="792">
        <v>5.855803190941161</v>
      </c>
      <c r="V7" s="520">
        <v>5.869919045720841</v>
      </c>
      <c r="W7" s="521">
        <v>5.231006717209786</v>
      </c>
      <c r="X7" s="521">
        <v>5.0120180459991515</v>
      </c>
      <c r="Y7" s="521">
        <v>5.4913766805536595</v>
      </c>
      <c r="Z7" s="521">
        <v>5.381996965231729</v>
      </c>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row>
    <row r="8" spans="1:26" s="284" customFormat="1" ht="11.25">
      <c r="A8" s="297"/>
      <c r="B8" s="59" t="s">
        <v>32</v>
      </c>
      <c r="C8" s="283">
        <v>10238.900699999978</v>
      </c>
      <c r="D8" s="283">
        <v>10290.020670000007</v>
      </c>
      <c r="E8" s="283">
        <v>10462.902779999995</v>
      </c>
      <c r="F8" s="283">
        <v>9798.344240000022</v>
      </c>
      <c r="G8" s="283">
        <v>9439.0413047</v>
      </c>
      <c r="H8" s="283">
        <v>8797.5123694</v>
      </c>
      <c r="I8" s="283">
        <v>9321.2481917</v>
      </c>
      <c r="J8" s="283">
        <v>8996.925888409249</v>
      </c>
      <c r="K8" s="285">
        <v>46101.05435999998</v>
      </c>
      <c r="L8" s="285">
        <v>44396.44917000006</v>
      </c>
      <c r="M8" s="285">
        <v>44274.96637999992</v>
      </c>
      <c r="N8" s="285">
        <v>44871.29055000008</v>
      </c>
      <c r="O8" s="285">
        <v>41256.282487</v>
      </c>
      <c r="P8" s="285">
        <v>39682.229818</v>
      </c>
      <c r="Q8" s="285">
        <v>43716.061548</v>
      </c>
      <c r="R8" s="285">
        <v>40824.23739696425</v>
      </c>
      <c r="S8" s="790">
        <v>4.502539453283307</v>
      </c>
      <c r="T8" s="790">
        <v>4.314515062096569</v>
      </c>
      <c r="U8" s="790">
        <v>4.231614047359039</v>
      </c>
      <c r="V8" s="522">
        <v>4.579476843324294</v>
      </c>
      <c r="W8" s="523">
        <v>4.370812792868824</v>
      </c>
      <c r="X8" s="523">
        <v>4.510619383273044</v>
      </c>
      <c r="Y8" s="523">
        <v>4.689936438654907</v>
      </c>
      <c r="Z8" s="523">
        <v>4.537576268084877</v>
      </c>
    </row>
    <row r="9" spans="1:26" s="284" customFormat="1" ht="11.25">
      <c r="A9" s="297"/>
      <c r="B9" s="59" t="s">
        <v>33</v>
      </c>
      <c r="C9" s="283">
        <v>3786.2134800000035</v>
      </c>
      <c r="D9" s="283">
        <v>3948.891860000001</v>
      </c>
      <c r="E9" s="283">
        <v>3966.133219999995</v>
      </c>
      <c r="F9" s="283">
        <v>3574.3086099999923</v>
      </c>
      <c r="G9" s="283">
        <v>3676.0926648</v>
      </c>
      <c r="H9" s="283">
        <v>3737.5405058</v>
      </c>
      <c r="I9" s="283">
        <v>3753.9617994</v>
      </c>
      <c r="J9" s="283">
        <v>3899.4711839959996</v>
      </c>
      <c r="K9" s="285">
        <v>20417.86836000004</v>
      </c>
      <c r="L9" s="285">
        <v>19146.923159999988</v>
      </c>
      <c r="M9" s="285">
        <v>19176.83251000002</v>
      </c>
      <c r="N9" s="285">
        <v>17333.255090000006</v>
      </c>
      <c r="O9" s="285">
        <v>15870.410735</v>
      </c>
      <c r="P9" s="285">
        <v>16382.852516</v>
      </c>
      <c r="Q9" s="285">
        <v>17111.889804</v>
      </c>
      <c r="R9" s="285">
        <v>17959.944003101704</v>
      </c>
      <c r="S9" s="790">
        <v>5.39268809533688</v>
      </c>
      <c r="T9" s="790">
        <v>4.848682576990088</v>
      </c>
      <c r="U9" s="790">
        <v>4.835145832544687</v>
      </c>
      <c r="V9" s="522">
        <v>4.849400816008454</v>
      </c>
      <c r="W9" s="523">
        <v>4.317195506785039</v>
      </c>
      <c r="X9" s="523">
        <v>4.3833244056022185</v>
      </c>
      <c r="Y9" s="523">
        <v>4.5583548044455355</v>
      </c>
      <c r="Z9" s="523">
        <v>4.605738356732047</v>
      </c>
    </row>
    <row r="10" spans="1:26" s="284" customFormat="1" ht="11.25">
      <c r="A10" s="297"/>
      <c r="B10" s="59" t="s">
        <v>35</v>
      </c>
      <c r="C10" s="283">
        <v>4499.767720000001</v>
      </c>
      <c r="D10" s="283">
        <v>4998.86959999999</v>
      </c>
      <c r="E10" s="283">
        <v>5121.375589999992</v>
      </c>
      <c r="F10" s="283">
        <v>4457.843710000013</v>
      </c>
      <c r="G10" s="283">
        <v>4699.4185026</v>
      </c>
      <c r="H10" s="283">
        <v>4680.1046089</v>
      </c>
      <c r="I10" s="283">
        <v>4709.2342169</v>
      </c>
      <c r="J10" s="283">
        <v>4596.043783807378</v>
      </c>
      <c r="K10" s="285">
        <v>23234.826360000003</v>
      </c>
      <c r="L10" s="285">
        <v>27206.616720000024</v>
      </c>
      <c r="M10" s="285">
        <v>25875.48475</v>
      </c>
      <c r="N10" s="285">
        <v>22851.136450000035</v>
      </c>
      <c r="O10" s="285">
        <v>24201.428908</v>
      </c>
      <c r="P10" s="285">
        <v>22613.259268</v>
      </c>
      <c r="Q10" s="285">
        <v>22744.111987</v>
      </c>
      <c r="R10" s="285">
        <v>22207.983665125263</v>
      </c>
      <c r="S10" s="790">
        <v>5.163561278225268</v>
      </c>
      <c r="T10" s="790">
        <v>5.4425537965623425</v>
      </c>
      <c r="U10" s="790">
        <v>5.052448174378095</v>
      </c>
      <c r="V10" s="522">
        <v>5.126051503048314</v>
      </c>
      <c r="W10" s="523">
        <v>5.149877350699948</v>
      </c>
      <c r="X10" s="523">
        <v>4.831785004334543</v>
      </c>
      <c r="Y10" s="523">
        <v>4.829683753120272</v>
      </c>
      <c r="Z10" s="523">
        <v>4.831978264299322</v>
      </c>
    </row>
    <row r="11" spans="1:26" s="284" customFormat="1" ht="11.25">
      <c r="A11" s="297"/>
      <c r="B11" s="59" t="s">
        <v>36</v>
      </c>
      <c r="C11" s="283">
        <v>9528.312620000013</v>
      </c>
      <c r="D11" s="283">
        <v>9428.711880000006</v>
      </c>
      <c r="E11" s="283">
        <v>9752.474880000002</v>
      </c>
      <c r="F11" s="283">
        <v>9058.76091</v>
      </c>
      <c r="G11" s="283">
        <v>8714.1013218</v>
      </c>
      <c r="H11" s="283">
        <v>7820.1362577</v>
      </c>
      <c r="I11" s="283">
        <v>8535.4797456</v>
      </c>
      <c r="J11" s="283">
        <v>9031.154147810397</v>
      </c>
      <c r="K11" s="285">
        <v>45329.94555000001</v>
      </c>
      <c r="L11" s="285">
        <v>42825.56220000004</v>
      </c>
      <c r="M11" s="285">
        <v>45334.52287000001</v>
      </c>
      <c r="N11" s="285">
        <v>41145.520899999916</v>
      </c>
      <c r="O11" s="285">
        <v>38253.270451</v>
      </c>
      <c r="P11" s="285">
        <v>36817.949215</v>
      </c>
      <c r="Q11" s="285">
        <v>38577.842028</v>
      </c>
      <c r="R11" s="285">
        <v>41539.66135624687</v>
      </c>
      <c r="S11" s="790">
        <v>4.757394867046244</v>
      </c>
      <c r="T11" s="790">
        <v>4.542037421977095</v>
      </c>
      <c r="U11" s="790">
        <v>4.648514702967376</v>
      </c>
      <c r="V11" s="522">
        <v>4.542069418630888</v>
      </c>
      <c r="W11" s="523">
        <v>4.389812447475459</v>
      </c>
      <c r="X11" s="523">
        <v>4.708095613902848</v>
      </c>
      <c r="Y11" s="523">
        <v>4.519704009360071</v>
      </c>
      <c r="Z11" s="523">
        <v>4.5995960955132364</v>
      </c>
    </row>
    <row r="12" spans="1:26" s="284" customFormat="1" ht="11.25">
      <c r="A12" s="297"/>
      <c r="B12" s="59" t="s">
        <v>37</v>
      </c>
      <c r="C12" s="283">
        <v>8261.446110000012</v>
      </c>
      <c r="D12" s="283">
        <v>7670.193820000009</v>
      </c>
      <c r="E12" s="283">
        <v>8115.975620000011</v>
      </c>
      <c r="F12" s="283">
        <v>7950.993159999992</v>
      </c>
      <c r="G12" s="283">
        <v>7461.4720106</v>
      </c>
      <c r="H12" s="283">
        <v>7117.7286409</v>
      </c>
      <c r="I12" s="283">
        <v>7471.5885644</v>
      </c>
      <c r="J12" s="283">
        <v>8078.424199104716</v>
      </c>
      <c r="K12" s="285">
        <v>43793.84896000011</v>
      </c>
      <c r="L12" s="285">
        <v>40963.28261000001</v>
      </c>
      <c r="M12" s="285">
        <v>42322.240070000014</v>
      </c>
      <c r="N12" s="285">
        <v>41269.422839999985</v>
      </c>
      <c r="O12" s="285">
        <v>37584.532773</v>
      </c>
      <c r="P12" s="285">
        <v>37294.717357</v>
      </c>
      <c r="Q12" s="285">
        <v>38713.139701</v>
      </c>
      <c r="R12" s="285">
        <v>40981.04244824859</v>
      </c>
      <c r="S12" s="790">
        <v>5.30099069544134</v>
      </c>
      <c r="T12" s="790">
        <v>5.34057985642923</v>
      </c>
      <c r="U12" s="790">
        <v>5.214682997039358</v>
      </c>
      <c r="V12" s="522">
        <v>5.190473945773087</v>
      </c>
      <c r="W12" s="523">
        <v>5.037147190206737</v>
      </c>
      <c r="X12" s="523">
        <v>5.239693621178045</v>
      </c>
      <c r="Y12" s="523">
        <v>5.181380019432163</v>
      </c>
      <c r="Z12" s="523">
        <v>5.072900535823593</v>
      </c>
    </row>
    <row r="13" spans="1:26" s="284" customFormat="1" ht="11.25">
      <c r="A13" s="297"/>
      <c r="B13" s="59" t="s">
        <v>38</v>
      </c>
      <c r="C13" s="283">
        <v>3207.6452700000004</v>
      </c>
      <c r="D13" s="283">
        <v>2975.0800999999974</v>
      </c>
      <c r="E13" s="283">
        <v>2875.6423499999974</v>
      </c>
      <c r="F13" s="283">
        <v>3170.0768</v>
      </c>
      <c r="G13" s="283">
        <v>3575.7006861</v>
      </c>
      <c r="H13" s="283">
        <v>3351.7178731</v>
      </c>
      <c r="I13" s="283">
        <v>3680.9679544</v>
      </c>
      <c r="J13" s="283">
        <v>3473.0753208928254</v>
      </c>
      <c r="K13" s="285">
        <v>18598.42009</v>
      </c>
      <c r="L13" s="285">
        <v>16480.29687999999</v>
      </c>
      <c r="M13" s="285">
        <v>16799.93759000002</v>
      </c>
      <c r="N13" s="285">
        <v>15996.299339999996</v>
      </c>
      <c r="O13" s="285">
        <v>17496.24905</v>
      </c>
      <c r="P13" s="285">
        <v>16827.622059</v>
      </c>
      <c r="Q13" s="285">
        <v>18496.544996</v>
      </c>
      <c r="R13" s="285">
        <v>17341.326807887297</v>
      </c>
      <c r="S13" s="790">
        <v>5.798153637481241</v>
      </c>
      <c r="T13" s="790">
        <v>5.539446443811716</v>
      </c>
      <c r="U13" s="790">
        <v>5.842151264047156</v>
      </c>
      <c r="V13" s="522">
        <v>5.046028960560197</v>
      </c>
      <c r="W13" s="523">
        <v>4.893096650403106</v>
      </c>
      <c r="X13" s="523">
        <v>5.020596212483765</v>
      </c>
      <c r="Y13" s="523">
        <v>5.024913344841914</v>
      </c>
      <c r="Z13" s="523">
        <v>4.993075359917433</v>
      </c>
    </row>
    <row r="14" spans="1:26" s="284" customFormat="1" ht="11.25">
      <c r="A14" s="297"/>
      <c r="B14" s="59" t="s">
        <v>39</v>
      </c>
      <c r="C14" s="283">
        <v>204.21148000000002</v>
      </c>
      <c r="D14" s="283">
        <v>292.96123</v>
      </c>
      <c r="E14" s="283">
        <v>337.26266</v>
      </c>
      <c r="F14" s="283">
        <v>295.61947000000004</v>
      </c>
      <c r="G14" s="283">
        <v>541.9265858</v>
      </c>
      <c r="H14" s="283">
        <v>624.23241376</v>
      </c>
      <c r="I14" s="283">
        <v>499.03590007</v>
      </c>
      <c r="J14" s="283">
        <v>407.3588374223938</v>
      </c>
      <c r="K14" s="285">
        <v>2553.4247800000003</v>
      </c>
      <c r="L14" s="285">
        <v>2274.8958299999995</v>
      </c>
      <c r="M14" s="285">
        <v>2606.0548300000005</v>
      </c>
      <c r="N14" s="285">
        <v>2534.062880000001</v>
      </c>
      <c r="O14" s="285">
        <v>4149.4203212</v>
      </c>
      <c r="P14" s="285">
        <v>3268.9112813</v>
      </c>
      <c r="Q14" s="285">
        <v>3891.1168662</v>
      </c>
      <c r="R14" s="285">
        <v>3613.8627695043488</v>
      </c>
      <c r="S14" s="790">
        <v>12.503825837803046</v>
      </c>
      <c r="T14" s="790">
        <v>7.765177085036131</v>
      </c>
      <c r="U14" s="790">
        <v>7.727077850835905</v>
      </c>
      <c r="V14" s="522">
        <v>8.572043241942083</v>
      </c>
      <c r="W14" s="523">
        <v>7.656794167192526</v>
      </c>
      <c r="X14" s="523">
        <v>5.236689427276049</v>
      </c>
      <c r="Y14" s="523">
        <v>7.797268424284087</v>
      </c>
      <c r="Z14" s="523">
        <v>8.871448063754915</v>
      </c>
    </row>
    <row r="15" spans="1:26" s="284" customFormat="1" ht="11.25">
      <c r="A15" s="297"/>
      <c r="B15" s="59" t="s">
        <v>40</v>
      </c>
      <c r="C15" s="283">
        <v>3340.4445999999994</v>
      </c>
      <c r="D15" s="283">
        <v>2782.1224300000017</v>
      </c>
      <c r="E15" s="283">
        <v>3031.6525499999984</v>
      </c>
      <c r="F15" s="283">
        <v>2603.257159999997</v>
      </c>
      <c r="G15" s="283">
        <v>2904.1557876</v>
      </c>
      <c r="H15" s="283">
        <v>2787.245544</v>
      </c>
      <c r="I15" s="283">
        <v>2867.3496053</v>
      </c>
      <c r="J15" s="283">
        <v>2854.56096810598</v>
      </c>
      <c r="K15" s="285">
        <v>16533.453959999995</v>
      </c>
      <c r="L15" s="285">
        <v>15000.376479999988</v>
      </c>
      <c r="M15" s="285">
        <v>14615.524840000005</v>
      </c>
      <c r="N15" s="285">
        <v>13712.33893</v>
      </c>
      <c r="O15" s="285">
        <v>14084.250394</v>
      </c>
      <c r="P15" s="285">
        <v>14228.400394</v>
      </c>
      <c r="Q15" s="285">
        <v>15077.784382</v>
      </c>
      <c r="R15" s="285">
        <v>15046.051772310104</v>
      </c>
      <c r="S15" s="790">
        <v>4.94947707260285</v>
      </c>
      <c r="T15" s="790">
        <v>5.391702506780041</v>
      </c>
      <c r="U15" s="790">
        <v>4.820976216420319</v>
      </c>
      <c r="V15" s="522">
        <v>5.2673777837607165</v>
      </c>
      <c r="W15" s="523">
        <v>4.849688317044194</v>
      </c>
      <c r="X15" s="523">
        <v>5.104824877962026</v>
      </c>
      <c r="Y15" s="523">
        <v>5.258439485066722</v>
      </c>
      <c r="Z15" s="523">
        <v>5.270881210953171</v>
      </c>
    </row>
    <row r="16" spans="1:26" s="284" customFormat="1" ht="11.25">
      <c r="A16" s="297"/>
      <c r="B16" s="59" t="s">
        <v>263</v>
      </c>
      <c r="C16" s="283">
        <v>51217.77063999974</v>
      </c>
      <c r="D16" s="283">
        <v>47856.13734000024</v>
      </c>
      <c r="E16" s="283">
        <v>46541.11477999997</v>
      </c>
      <c r="F16" s="283">
        <v>43943.12788999998</v>
      </c>
      <c r="G16" s="283">
        <v>44520.425946</v>
      </c>
      <c r="H16" s="283">
        <v>43038.880901</v>
      </c>
      <c r="I16" s="283">
        <v>43377.398249</v>
      </c>
      <c r="J16" s="283">
        <v>42325.38899502017</v>
      </c>
      <c r="K16" s="285">
        <v>318221.51466000115</v>
      </c>
      <c r="L16" s="285">
        <v>309863.3228000017</v>
      </c>
      <c r="M16" s="285">
        <v>299544.1645100001</v>
      </c>
      <c r="N16" s="285">
        <v>286673.27227000013</v>
      </c>
      <c r="O16" s="285">
        <v>281010.47023</v>
      </c>
      <c r="P16" s="285">
        <v>269423.83006</v>
      </c>
      <c r="Q16" s="285">
        <v>271295.86687</v>
      </c>
      <c r="R16" s="285">
        <v>265300.775375655</v>
      </c>
      <c r="S16" s="790">
        <v>6.213107495379318</v>
      </c>
      <c r="T16" s="790">
        <v>6.474892041506335</v>
      </c>
      <c r="U16" s="790">
        <v>6.436119244799927</v>
      </c>
      <c r="V16" s="522">
        <v>6.523733881384388</v>
      </c>
      <c r="W16" s="523">
        <v>6.311944781724348</v>
      </c>
      <c r="X16" s="523">
        <v>6.260010121539661</v>
      </c>
      <c r="Y16" s="523">
        <v>6.25431394738513</v>
      </c>
      <c r="Z16" s="523">
        <v>6.268123735540131</v>
      </c>
    </row>
    <row r="17" spans="1:26" s="284" customFormat="1" ht="11.25">
      <c r="A17" s="297"/>
      <c r="B17" s="59" t="s">
        <v>42</v>
      </c>
      <c r="C17" s="283">
        <v>7332.716799999999</v>
      </c>
      <c r="D17" s="283">
        <v>6462.16861</v>
      </c>
      <c r="E17" s="283">
        <v>6758.998440000006</v>
      </c>
      <c r="F17" s="283">
        <v>6772.733680000012</v>
      </c>
      <c r="G17" s="283">
        <v>6717.7528512</v>
      </c>
      <c r="H17" s="283">
        <v>6392.2317962</v>
      </c>
      <c r="I17" s="283">
        <v>6618.8324772</v>
      </c>
      <c r="J17" s="283">
        <v>6550.3885495548475</v>
      </c>
      <c r="K17" s="285">
        <v>36123.549370000015</v>
      </c>
      <c r="L17" s="285">
        <v>32271.934679999995</v>
      </c>
      <c r="M17" s="285">
        <v>36117.19813000005</v>
      </c>
      <c r="N17" s="285">
        <v>34491.185799999956</v>
      </c>
      <c r="O17" s="285">
        <v>32068.096077</v>
      </c>
      <c r="P17" s="285">
        <v>31471.071617</v>
      </c>
      <c r="Q17" s="285">
        <v>34558.88772</v>
      </c>
      <c r="R17" s="285">
        <v>31336.29700761756</v>
      </c>
      <c r="S17" s="790">
        <v>4.926352722363425</v>
      </c>
      <c r="T17" s="790">
        <v>4.993979053728219</v>
      </c>
      <c r="U17" s="790">
        <v>5.343572490897041</v>
      </c>
      <c r="V17" s="522">
        <v>5.09265348818498</v>
      </c>
      <c r="W17" s="523">
        <v>4.773634396399629</v>
      </c>
      <c r="X17" s="523">
        <v>4.923330789679539</v>
      </c>
      <c r="Y17" s="523">
        <v>5.2212966318524545</v>
      </c>
      <c r="Z17" s="523">
        <v>4.783883699501629</v>
      </c>
    </row>
    <row r="18" spans="1:26" s="284" customFormat="1" ht="11.25">
      <c r="A18" s="297"/>
      <c r="B18" s="59" t="s">
        <v>43</v>
      </c>
      <c r="C18" s="283">
        <v>2235.8190700000005</v>
      </c>
      <c r="D18" s="283">
        <v>2407.3290499999985</v>
      </c>
      <c r="E18" s="283">
        <v>2634.1421600000035</v>
      </c>
      <c r="F18" s="283">
        <v>2176.379639999998</v>
      </c>
      <c r="G18" s="283">
        <v>2402.4316757</v>
      </c>
      <c r="H18" s="283">
        <v>2222.8960168</v>
      </c>
      <c r="I18" s="283">
        <v>2487.5822081</v>
      </c>
      <c r="J18" s="283">
        <v>2081.0208482376056</v>
      </c>
      <c r="K18" s="285">
        <v>10637.928090000003</v>
      </c>
      <c r="L18" s="285">
        <v>13052.71921999999</v>
      </c>
      <c r="M18" s="285">
        <v>11594.499420000004</v>
      </c>
      <c r="N18" s="285">
        <v>9926.008249999997</v>
      </c>
      <c r="O18" s="285">
        <v>10974.583082</v>
      </c>
      <c r="P18" s="285">
        <v>9643.30409</v>
      </c>
      <c r="Q18" s="285">
        <v>11421.912183</v>
      </c>
      <c r="R18" s="285">
        <v>9696.496734251077</v>
      </c>
      <c r="S18" s="790">
        <v>4.757955700771441</v>
      </c>
      <c r="T18" s="790">
        <v>5.42207523313026</v>
      </c>
      <c r="U18" s="790">
        <v>4.401622507723724</v>
      </c>
      <c r="V18" s="522">
        <v>4.560788966946965</v>
      </c>
      <c r="W18" s="523">
        <v>4.568114545360512</v>
      </c>
      <c r="X18" s="523">
        <v>4.338171474112473</v>
      </c>
      <c r="Y18" s="523">
        <v>4.591571746175169</v>
      </c>
      <c r="Z18" s="523">
        <v>4.659490433487457</v>
      </c>
    </row>
    <row r="19" spans="1:26" s="284" customFormat="1" ht="11.25">
      <c r="A19" s="297"/>
      <c r="B19" s="59" t="s">
        <v>44</v>
      </c>
      <c r="C19" s="283">
        <v>5129.961430000015</v>
      </c>
      <c r="D19" s="283">
        <v>5408.81703</v>
      </c>
      <c r="E19" s="283">
        <v>5256.174150000005</v>
      </c>
      <c r="F19" s="283">
        <v>5075.16991000001</v>
      </c>
      <c r="G19" s="283">
        <v>5076.6515858</v>
      </c>
      <c r="H19" s="283">
        <v>5110.2900638</v>
      </c>
      <c r="I19" s="283">
        <v>4974.3207226</v>
      </c>
      <c r="J19" s="283">
        <v>4996.424541741374</v>
      </c>
      <c r="K19" s="285">
        <v>29458.198159999956</v>
      </c>
      <c r="L19" s="285">
        <v>30334.303230000005</v>
      </c>
      <c r="M19" s="285">
        <v>29158.47446999997</v>
      </c>
      <c r="N19" s="285">
        <v>27399.52479</v>
      </c>
      <c r="O19" s="285">
        <v>26789.545183</v>
      </c>
      <c r="P19" s="285">
        <v>26258.479663</v>
      </c>
      <c r="Q19" s="285">
        <v>26694.942011</v>
      </c>
      <c r="R19" s="285">
        <v>27100.240473227463</v>
      </c>
      <c r="S19" s="790">
        <v>5.7423819968174445</v>
      </c>
      <c r="T19" s="790">
        <v>5.608306411873579</v>
      </c>
      <c r="U19" s="790">
        <v>5.547471152568249</v>
      </c>
      <c r="V19" s="522">
        <v>5.398740392122152</v>
      </c>
      <c r="W19" s="523">
        <v>5.277010787569813</v>
      </c>
      <c r="X19" s="523">
        <v>5.13835405332633</v>
      </c>
      <c r="Y19" s="523">
        <v>5.366550228600251</v>
      </c>
      <c r="Z19" s="523">
        <v>5.423926699347765</v>
      </c>
    </row>
    <row r="20" spans="1:26" s="284" customFormat="1" ht="11.25">
      <c r="A20" s="297"/>
      <c r="B20" s="59" t="s">
        <v>45</v>
      </c>
      <c r="C20" s="283">
        <v>8312.496689999985</v>
      </c>
      <c r="D20" s="283">
        <v>8450.285630000006</v>
      </c>
      <c r="E20" s="283">
        <v>8717.077359999997</v>
      </c>
      <c r="F20" s="283">
        <v>8431.087220000001</v>
      </c>
      <c r="G20" s="283">
        <v>8501.0082758</v>
      </c>
      <c r="H20" s="283">
        <v>8529.4731289</v>
      </c>
      <c r="I20" s="283">
        <v>8850.2933433</v>
      </c>
      <c r="J20" s="283">
        <v>8714.44306621546</v>
      </c>
      <c r="K20" s="285">
        <v>40067.98205000008</v>
      </c>
      <c r="L20" s="285">
        <v>40098.20849000006</v>
      </c>
      <c r="M20" s="285">
        <v>40652.83100000002</v>
      </c>
      <c r="N20" s="285">
        <v>41763.95083999998</v>
      </c>
      <c r="O20" s="285">
        <v>40538.523535</v>
      </c>
      <c r="P20" s="285">
        <v>39061.72947</v>
      </c>
      <c r="Q20" s="285">
        <v>40028.36529</v>
      </c>
      <c r="R20" s="285">
        <v>38328.7162542779</v>
      </c>
      <c r="S20" s="790">
        <v>4.820210286303302</v>
      </c>
      <c r="T20" s="790">
        <v>4.745189718516063</v>
      </c>
      <c r="U20" s="790">
        <v>4.663584974769575</v>
      </c>
      <c r="V20" s="522">
        <v>4.95356645592856</v>
      </c>
      <c r="W20" s="523">
        <v>4.7686723997671985</v>
      </c>
      <c r="X20" s="523">
        <v>4.579618093601707</v>
      </c>
      <c r="Y20" s="523">
        <v>4.522829214503151</v>
      </c>
      <c r="Z20" s="523">
        <v>4.398297855989486</v>
      </c>
    </row>
    <row r="21" spans="1:26" s="284" customFormat="1" ht="11.25">
      <c r="A21" s="297"/>
      <c r="B21" s="59" t="s">
        <v>71</v>
      </c>
      <c r="C21" s="283">
        <v>6822.775900000003</v>
      </c>
      <c r="D21" s="283">
        <v>7351.0355899999895</v>
      </c>
      <c r="E21" s="283">
        <v>6975.1983000000055</v>
      </c>
      <c r="F21" s="283">
        <v>6721.122340000004</v>
      </c>
      <c r="G21" s="283">
        <v>7400.0132327</v>
      </c>
      <c r="H21" s="283">
        <v>6796.4655392</v>
      </c>
      <c r="I21" s="283">
        <v>6757.31697</v>
      </c>
      <c r="J21" s="283">
        <v>6797.315834731868</v>
      </c>
      <c r="K21" s="285">
        <v>51265.05473000007</v>
      </c>
      <c r="L21" s="285">
        <v>55655.49981999998</v>
      </c>
      <c r="M21" s="285">
        <v>48775.51406000001</v>
      </c>
      <c r="N21" s="285">
        <v>48807.99214999996</v>
      </c>
      <c r="O21" s="285">
        <v>49065.432747</v>
      </c>
      <c r="P21" s="285">
        <v>46027.92555</v>
      </c>
      <c r="Q21" s="285">
        <v>46263.516124</v>
      </c>
      <c r="R21" s="285">
        <v>44633.49058622159</v>
      </c>
      <c r="S21" s="790">
        <v>7.5138118972953585</v>
      </c>
      <c r="T21" s="790">
        <v>7.571110102597131</v>
      </c>
      <c r="U21" s="790">
        <v>6.9927064381811155</v>
      </c>
      <c r="V21" s="522">
        <v>7.261881227711729</v>
      </c>
      <c r="W21" s="523">
        <v>6.630452028137492</v>
      </c>
      <c r="X21" s="523">
        <v>6.772332660928619</v>
      </c>
      <c r="Y21" s="523">
        <v>6.846432737933263</v>
      </c>
      <c r="Z21" s="523">
        <v>6.566340548450069</v>
      </c>
    </row>
    <row r="22" spans="1:26" s="284" customFormat="1" ht="11.25">
      <c r="A22" s="297"/>
      <c r="B22" s="59" t="s">
        <v>34</v>
      </c>
      <c r="C22" s="283">
        <v>3723.595249999997</v>
      </c>
      <c r="D22" s="283">
        <v>3967.915889999996</v>
      </c>
      <c r="E22" s="283">
        <v>4001.8551699999966</v>
      </c>
      <c r="F22" s="283">
        <v>3667.497370000004</v>
      </c>
      <c r="G22" s="283">
        <v>3652.5253297</v>
      </c>
      <c r="H22" s="283">
        <v>3767.2110164</v>
      </c>
      <c r="I22" s="283">
        <v>3637.2239313</v>
      </c>
      <c r="J22" s="283">
        <v>3928.887906412714</v>
      </c>
      <c r="K22" s="285">
        <v>17237.512490000012</v>
      </c>
      <c r="L22" s="285">
        <v>18435.323299999967</v>
      </c>
      <c r="M22" s="285">
        <v>18249.449689999998</v>
      </c>
      <c r="N22" s="285">
        <v>17789.42503999999</v>
      </c>
      <c r="O22" s="285">
        <v>16323.252232</v>
      </c>
      <c r="P22" s="285">
        <v>16851.023958</v>
      </c>
      <c r="Q22" s="285">
        <v>17968.90414</v>
      </c>
      <c r="R22" s="285">
        <v>18974.17651185304</v>
      </c>
      <c r="S22" s="790">
        <v>4.6292658929565516</v>
      </c>
      <c r="T22" s="790">
        <v>4.646097299204592</v>
      </c>
      <c r="U22" s="790">
        <v>4.560247413951268</v>
      </c>
      <c r="V22" s="522">
        <v>4.850562453164069</v>
      </c>
      <c r="W22" s="523">
        <v>4.46903190493157</v>
      </c>
      <c r="X22" s="523">
        <v>4.473076736249056</v>
      </c>
      <c r="Y22" s="523">
        <v>4.940279861618978</v>
      </c>
      <c r="Z22" s="523">
        <v>4.829401337941831</v>
      </c>
    </row>
    <row r="23" spans="1:26" s="284" customFormat="1" ht="11.25">
      <c r="A23" s="297"/>
      <c r="B23" s="59" t="s">
        <v>41</v>
      </c>
      <c r="C23" s="283">
        <v>4769.632210000001</v>
      </c>
      <c r="D23" s="283">
        <v>4747.821289999994</v>
      </c>
      <c r="E23" s="283">
        <v>4730.848679999999</v>
      </c>
      <c r="F23" s="283">
        <v>4826.495410000008</v>
      </c>
      <c r="G23" s="283">
        <v>4704.2854363</v>
      </c>
      <c r="H23" s="283">
        <v>3998.089944</v>
      </c>
      <c r="I23" s="283">
        <v>4374.0969223</v>
      </c>
      <c r="J23" s="283">
        <v>4462.787477279915</v>
      </c>
      <c r="K23" s="285">
        <v>28072.125539999997</v>
      </c>
      <c r="L23" s="285">
        <v>27683.276440000012</v>
      </c>
      <c r="M23" s="285">
        <v>28104.687139999965</v>
      </c>
      <c r="N23" s="285">
        <v>28346.20307</v>
      </c>
      <c r="O23" s="285">
        <v>27001.927647</v>
      </c>
      <c r="P23" s="285">
        <v>23215.217801</v>
      </c>
      <c r="Q23" s="285">
        <v>25396.586343</v>
      </c>
      <c r="R23" s="285">
        <v>25247.785631442817</v>
      </c>
      <c r="S23" s="790">
        <v>5.885595430428375</v>
      </c>
      <c r="T23" s="790">
        <v>5.830732613779581</v>
      </c>
      <c r="U23" s="790">
        <v>5.9407284064727195</v>
      </c>
      <c r="V23" s="522">
        <v>5.873040511189454</v>
      </c>
      <c r="W23" s="523">
        <v>5.739857415675329</v>
      </c>
      <c r="X23" s="523">
        <v>5.806577172141778</v>
      </c>
      <c r="Y23" s="523">
        <v>5.806132510124145</v>
      </c>
      <c r="Z23" s="523">
        <v>5.657402634559563</v>
      </c>
    </row>
    <row r="24" spans="1:26" s="284" customFormat="1" ht="11.25">
      <c r="A24" s="297"/>
      <c r="B24" s="288" t="s">
        <v>46</v>
      </c>
      <c r="C24" s="283">
        <v>11685.158619999993</v>
      </c>
      <c r="D24" s="283">
        <v>12152.170489999988</v>
      </c>
      <c r="E24" s="283">
        <v>12268.351199999954</v>
      </c>
      <c r="F24" s="283">
        <v>11140.79290999999</v>
      </c>
      <c r="G24" s="283">
        <v>10748.141277</v>
      </c>
      <c r="H24" s="283">
        <v>10992.532399</v>
      </c>
      <c r="I24" s="283">
        <v>11497.11997</v>
      </c>
      <c r="J24" s="283">
        <v>11891.497954737379</v>
      </c>
      <c r="K24" s="285">
        <v>53557.36504999995</v>
      </c>
      <c r="L24" s="285">
        <v>55119.52462999994</v>
      </c>
      <c r="M24" s="285">
        <v>55847.8456300001</v>
      </c>
      <c r="N24" s="285">
        <v>50846.60610999973</v>
      </c>
      <c r="O24" s="285">
        <v>49736.452936</v>
      </c>
      <c r="P24" s="285">
        <v>52115.656727</v>
      </c>
      <c r="Q24" s="285">
        <v>51728.489655</v>
      </c>
      <c r="R24" s="285">
        <v>52767.15600687736</v>
      </c>
      <c r="S24" s="790">
        <v>4.583366541411997</v>
      </c>
      <c r="T24" s="790">
        <v>4.535776113029171</v>
      </c>
      <c r="U24" s="790">
        <v>4.552188368229979</v>
      </c>
      <c r="V24" s="522">
        <v>4.5640024476498215</v>
      </c>
      <c r="W24" s="523">
        <v>4.627446890973724</v>
      </c>
      <c r="X24" s="523">
        <v>4.741005514956773</v>
      </c>
      <c r="Y24" s="523">
        <v>4.499256317232288</v>
      </c>
      <c r="Z24" s="523">
        <v>4.437385113946539</v>
      </c>
    </row>
    <row r="25" spans="1:26" s="284" customFormat="1" ht="11.25">
      <c r="A25" s="297"/>
      <c r="B25" s="288" t="s">
        <v>47</v>
      </c>
      <c r="C25" s="283">
        <v>4560.78944</v>
      </c>
      <c r="D25" s="283">
        <v>4528.434900000003</v>
      </c>
      <c r="E25" s="283">
        <v>4113.606149999997</v>
      </c>
      <c r="F25" s="283">
        <v>4113.596560000002</v>
      </c>
      <c r="G25" s="283">
        <v>3998.9152358</v>
      </c>
      <c r="H25" s="283">
        <v>4038.8935834</v>
      </c>
      <c r="I25" s="283">
        <v>3990.1588593</v>
      </c>
      <c r="J25" s="283">
        <v>3834.8878892762978</v>
      </c>
      <c r="K25" s="285">
        <v>28441.0702</v>
      </c>
      <c r="L25" s="285">
        <v>27614.958219999968</v>
      </c>
      <c r="M25" s="285">
        <v>25519.071389999983</v>
      </c>
      <c r="N25" s="285">
        <v>25322.888129999992</v>
      </c>
      <c r="O25" s="285">
        <v>24150.536558</v>
      </c>
      <c r="P25" s="285">
        <v>24806.246494</v>
      </c>
      <c r="Q25" s="285">
        <v>25437.364679</v>
      </c>
      <c r="R25" s="285">
        <v>21729.91092831704</v>
      </c>
      <c r="S25" s="790">
        <v>6.2359972049049475</v>
      </c>
      <c r="T25" s="790">
        <v>6.098124148809106</v>
      </c>
      <c r="U25" s="790">
        <v>6.203576730358593</v>
      </c>
      <c r="V25" s="522">
        <v>6.155899773020031</v>
      </c>
      <c r="W25" s="523">
        <v>6.039271935997559</v>
      </c>
      <c r="X25" s="523">
        <v>6.1418420618841205</v>
      </c>
      <c r="Y25" s="523">
        <v>6.375025550602393</v>
      </c>
      <c r="Z25" s="523">
        <v>5.666374495348757</v>
      </c>
    </row>
    <row r="26" spans="1:26" s="284" customFormat="1" ht="11.25">
      <c r="A26" s="297"/>
      <c r="B26" s="288" t="s">
        <v>48</v>
      </c>
      <c r="C26" s="283">
        <v>4919.999050000006</v>
      </c>
      <c r="D26" s="283">
        <v>5325.883690000003</v>
      </c>
      <c r="E26" s="283">
        <v>5417.9109800000015</v>
      </c>
      <c r="F26" s="283">
        <v>5196.358999999998</v>
      </c>
      <c r="G26" s="283">
        <v>5387.8833509</v>
      </c>
      <c r="H26" s="283">
        <v>5601.3040934</v>
      </c>
      <c r="I26" s="283">
        <v>5148.2774605</v>
      </c>
      <c r="J26" s="283">
        <v>5208.207689455688</v>
      </c>
      <c r="K26" s="285">
        <v>24580.82469</v>
      </c>
      <c r="L26" s="285">
        <v>28018.183340000025</v>
      </c>
      <c r="M26" s="285">
        <v>29840.70485</v>
      </c>
      <c r="N26" s="285">
        <v>26885.673300000017</v>
      </c>
      <c r="O26" s="285">
        <v>25799.908102</v>
      </c>
      <c r="P26" s="285">
        <v>27581.294812</v>
      </c>
      <c r="Q26" s="285">
        <v>26258.283646</v>
      </c>
      <c r="R26" s="285">
        <v>26106.62589952842</v>
      </c>
      <c r="S26" s="790">
        <v>4.996103543963077</v>
      </c>
      <c r="T26" s="790">
        <v>5.260757645272574</v>
      </c>
      <c r="U26" s="790">
        <v>5.507787957416752</v>
      </c>
      <c r="V26" s="522">
        <v>5.173944544632122</v>
      </c>
      <c r="W26" s="523">
        <v>4.788505322352672</v>
      </c>
      <c r="X26" s="523">
        <v>4.924084526047953</v>
      </c>
      <c r="Y26" s="523">
        <v>5.100401803800566</v>
      </c>
      <c r="Z26" s="523">
        <v>5.012593094623083</v>
      </c>
    </row>
    <row r="27" spans="1:26" s="284" customFormat="1" ht="11.25">
      <c r="A27" s="297"/>
      <c r="B27" s="288" t="s">
        <v>262</v>
      </c>
      <c r="C27" s="283">
        <v>12632.372530000031</v>
      </c>
      <c r="D27" s="283">
        <v>12933.672950000026</v>
      </c>
      <c r="E27" s="283">
        <v>13633.862540000006</v>
      </c>
      <c r="F27" s="283">
        <v>12682.463180000004</v>
      </c>
      <c r="G27" s="283">
        <v>12364.011124</v>
      </c>
      <c r="H27" s="283">
        <v>12696.713391</v>
      </c>
      <c r="I27" s="283">
        <v>14197.311791</v>
      </c>
      <c r="J27" s="283">
        <v>14218.80646950146</v>
      </c>
      <c r="K27" s="285">
        <v>73502.3576199999</v>
      </c>
      <c r="L27" s="285">
        <v>73431.96863000006</v>
      </c>
      <c r="M27" s="285">
        <v>77592.23420000004</v>
      </c>
      <c r="N27" s="285">
        <v>71075.14193999978</v>
      </c>
      <c r="O27" s="285">
        <v>69391.347698</v>
      </c>
      <c r="P27" s="285">
        <v>69833.402047</v>
      </c>
      <c r="Q27" s="285">
        <v>77037.081759</v>
      </c>
      <c r="R27" s="285">
        <v>75814.34431768346</v>
      </c>
      <c r="S27" s="790">
        <v>5.818571091490737</v>
      </c>
      <c r="T27" s="790">
        <v>5.677580445545433</v>
      </c>
      <c r="U27" s="790">
        <v>5.691141008085887</v>
      </c>
      <c r="V27" s="522">
        <v>5.6042064487980445</v>
      </c>
      <c r="W27" s="523">
        <v>5.61236535636103</v>
      </c>
      <c r="X27" s="523">
        <v>5.500116439306336</v>
      </c>
      <c r="Y27" s="523">
        <v>5.4261738343899415</v>
      </c>
      <c r="Z27" s="523">
        <v>5.331976666276523</v>
      </c>
    </row>
    <row r="28" spans="1:26" s="284" customFormat="1" ht="11.25">
      <c r="A28" s="297"/>
      <c r="B28" s="288" t="s">
        <v>49</v>
      </c>
      <c r="C28" s="283">
        <v>21477.338879999985</v>
      </c>
      <c r="D28" s="283">
        <v>22755.744419999995</v>
      </c>
      <c r="E28" s="283">
        <v>23297.24179000004</v>
      </c>
      <c r="F28" s="283">
        <v>21855.239509999927</v>
      </c>
      <c r="G28" s="283">
        <v>20702.589805</v>
      </c>
      <c r="H28" s="283">
        <v>19966.961556</v>
      </c>
      <c r="I28" s="283">
        <v>19956.30394</v>
      </c>
      <c r="J28" s="283">
        <v>20416.325049645122</v>
      </c>
      <c r="K28" s="285">
        <v>102085.04660000044</v>
      </c>
      <c r="L28" s="285">
        <v>107490.6815499999</v>
      </c>
      <c r="M28" s="285">
        <v>107941.4223599999</v>
      </c>
      <c r="N28" s="285">
        <v>100399.97402000024</v>
      </c>
      <c r="O28" s="285">
        <v>96164.758807</v>
      </c>
      <c r="P28" s="285">
        <v>96821.31908</v>
      </c>
      <c r="Q28" s="285">
        <v>96005.846384</v>
      </c>
      <c r="R28" s="285">
        <v>97397.65905473164</v>
      </c>
      <c r="S28" s="790">
        <v>4.753151550589144</v>
      </c>
      <c r="T28" s="790">
        <v>4.723672386455812</v>
      </c>
      <c r="U28" s="790">
        <v>4.633227543971835</v>
      </c>
      <c r="V28" s="522">
        <v>4.593862902946543</v>
      </c>
      <c r="W28" s="523">
        <v>4.64505937241604</v>
      </c>
      <c r="X28" s="523">
        <v>4.849076250708038</v>
      </c>
      <c r="Y28" s="523">
        <v>4.810802975974317</v>
      </c>
      <c r="Z28" s="523">
        <v>4.770577408906635</v>
      </c>
    </row>
    <row r="29" spans="1:53" s="300" customFormat="1" ht="12.75">
      <c r="A29" s="298" t="s">
        <v>22</v>
      </c>
      <c r="B29" s="301"/>
      <c r="C29" s="299">
        <v>191692.02549999976</v>
      </c>
      <c r="D29" s="299">
        <v>190348.0950000003</v>
      </c>
      <c r="E29" s="299">
        <v>192326.26891999997</v>
      </c>
      <c r="F29" s="299">
        <v>181350.91993999993</v>
      </c>
      <c r="G29" s="299">
        <v>181004.80229030002</v>
      </c>
      <c r="H29" s="299">
        <v>175929.145</v>
      </c>
      <c r="I29" s="299">
        <v>180480.916</v>
      </c>
      <c r="J29" s="299">
        <v>180772.20357199994</v>
      </c>
      <c r="K29" s="299">
        <v>1051526.5276700018</v>
      </c>
      <c r="L29" s="299">
        <v>1048236.7966400015</v>
      </c>
      <c r="M29" s="299">
        <v>1045220.04526</v>
      </c>
      <c r="N29" s="299">
        <v>991979.6147499997</v>
      </c>
      <c r="O29" s="299">
        <v>961873.5527572001</v>
      </c>
      <c r="P29" s="299">
        <v>939577.7608763002</v>
      </c>
      <c r="Q29" s="299">
        <v>969158.952</v>
      </c>
      <c r="R29" s="299">
        <v>955523.1719512627</v>
      </c>
      <c r="S29" s="793">
        <v>5.48549959200052</v>
      </c>
      <c r="T29" s="793">
        <v>5.5069466108394725</v>
      </c>
      <c r="U29" s="793">
        <v>5.434619259913838</v>
      </c>
      <c r="V29" s="524">
        <v>5.469945314190834</v>
      </c>
      <c r="W29" s="525">
        <v>5.3140775304653145</v>
      </c>
      <c r="X29" s="525">
        <v>5.340660079846822</v>
      </c>
      <c r="Y29" s="525">
        <v>5.3698694215403915</v>
      </c>
      <c r="Z29" s="525">
        <v>5.28578593982059</v>
      </c>
      <c r="AA29" s="474"/>
      <c r="AB29" s="434"/>
      <c r="AC29" s="434"/>
      <c r="AD29" s="466"/>
      <c r="AE29" s="466"/>
      <c r="AF29" s="475"/>
      <c r="AG29" s="474"/>
      <c r="AH29" s="474"/>
      <c r="AI29" s="474"/>
      <c r="AJ29" s="474"/>
      <c r="AK29" s="474"/>
      <c r="AL29" s="474"/>
      <c r="AM29" s="474"/>
      <c r="AN29" s="474"/>
      <c r="AO29" s="474"/>
      <c r="AP29" s="474"/>
      <c r="AQ29" s="474"/>
      <c r="AR29" s="474"/>
      <c r="AS29" s="474"/>
      <c r="AT29" s="474"/>
      <c r="AU29" s="474"/>
      <c r="AV29" s="474"/>
      <c r="AW29" s="474"/>
      <c r="AX29" s="474"/>
      <c r="AY29" s="474"/>
      <c r="AZ29" s="474"/>
      <c r="BA29" s="474"/>
    </row>
    <row r="30" spans="1:53" s="286" customFormat="1" ht="12.75">
      <c r="A30" s="292" t="s">
        <v>222</v>
      </c>
      <c r="B30" s="293" t="s">
        <v>31</v>
      </c>
      <c r="C30" s="283">
        <v>1126.0313299999998</v>
      </c>
      <c r="D30" s="283">
        <v>952.5427599999999</v>
      </c>
      <c r="E30" s="283">
        <v>1165.5270700000005</v>
      </c>
      <c r="F30" s="283">
        <v>963.1950400000007</v>
      </c>
      <c r="G30" s="283">
        <v>957.239093572</v>
      </c>
      <c r="H30" s="283">
        <v>1037.214992238</v>
      </c>
      <c r="I30" s="285">
        <v>1082.929109141</v>
      </c>
      <c r="J30" s="285">
        <v>1017.7356760498483</v>
      </c>
      <c r="K30" s="285">
        <v>9678.366789999998</v>
      </c>
      <c r="L30" s="285">
        <v>6686.866569999999</v>
      </c>
      <c r="M30" s="285">
        <v>8967.559229999999</v>
      </c>
      <c r="N30" s="295">
        <v>7040.217649999998</v>
      </c>
      <c r="O30" s="295">
        <v>7865.27090214</v>
      </c>
      <c r="P30" s="295">
        <v>8353.51907565</v>
      </c>
      <c r="Q30" s="295">
        <v>8582.48286962</v>
      </c>
      <c r="R30" s="295">
        <v>7762.632891271404</v>
      </c>
      <c r="S30" s="792">
        <v>7.02001721161578</v>
      </c>
      <c r="T30" s="792">
        <v>7.693994812149661</v>
      </c>
      <c r="U30" s="792">
        <v>7.3092337041104285</v>
      </c>
      <c r="V30" s="520">
        <v>7.3092337041104285</v>
      </c>
      <c r="W30" s="521">
        <v>8.21662106672872</v>
      </c>
      <c r="X30" s="521">
        <v>8.053797079837423</v>
      </c>
      <c r="Y30" s="521">
        <v>7.925249028006818</v>
      </c>
      <c r="Z30" s="521">
        <v>7.6273565660984</v>
      </c>
      <c r="AA30" s="284"/>
      <c r="AB30" s="434"/>
      <c r="AC30" s="434"/>
      <c r="AD30" s="466"/>
      <c r="AE30" s="466"/>
      <c r="AF30" s="475"/>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53" s="286" customFormat="1" ht="12.75">
      <c r="A31" s="297"/>
      <c r="B31" s="59" t="s">
        <v>32</v>
      </c>
      <c r="C31" s="283">
        <v>960.1722500000001</v>
      </c>
      <c r="D31" s="283">
        <v>986.6634800000003</v>
      </c>
      <c r="E31" s="283">
        <v>979.0955799999998</v>
      </c>
      <c r="F31" s="283">
        <v>970.0197399999996</v>
      </c>
      <c r="G31" s="283">
        <v>914.82827006</v>
      </c>
      <c r="H31" s="283">
        <v>961.272992427</v>
      </c>
      <c r="I31" s="285">
        <v>1130.777150071</v>
      </c>
      <c r="J31" s="285">
        <v>905.7528195192203</v>
      </c>
      <c r="K31" s="285">
        <v>9693.512679999998</v>
      </c>
      <c r="L31" s="285">
        <v>8285.848820000001</v>
      </c>
      <c r="M31" s="285">
        <v>8942.022050000001</v>
      </c>
      <c r="N31" s="285">
        <v>10256.146719999995</v>
      </c>
      <c r="O31" s="285">
        <v>10434.678342899999</v>
      </c>
      <c r="P31" s="285">
        <v>10159.37360155</v>
      </c>
      <c r="Q31" s="285">
        <v>11468.36421361</v>
      </c>
      <c r="R31" s="285">
        <v>7798.777664168537</v>
      </c>
      <c r="S31" s="790">
        <v>8.397846872775709</v>
      </c>
      <c r="T31" s="790">
        <v>9.132940882033196</v>
      </c>
      <c r="U31" s="790">
        <v>10.573131965335055</v>
      </c>
      <c r="V31" s="522">
        <v>10.573131965335055</v>
      </c>
      <c r="W31" s="523">
        <v>11.406160789298333</v>
      </c>
      <c r="X31" s="523">
        <v>10.568666426276938</v>
      </c>
      <c r="Y31" s="523">
        <v>10.142019771879824</v>
      </c>
      <c r="Z31" s="523">
        <v>8.610271473742891</v>
      </c>
      <c r="AA31" s="284"/>
      <c r="AB31" s="434"/>
      <c r="AC31" s="434"/>
      <c r="AD31" s="466"/>
      <c r="AE31" s="466"/>
      <c r="AF31" s="475"/>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53" s="286" customFormat="1" ht="12.75">
      <c r="A32" s="297"/>
      <c r="B32" s="59" t="s">
        <v>33</v>
      </c>
      <c r="C32" s="283">
        <v>353.20856000000003</v>
      </c>
      <c r="D32" s="283">
        <v>371.75048000000004</v>
      </c>
      <c r="E32" s="283">
        <v>306.5054400000001</v>
      </c>
      <c r="F32" s="283">
        <v>320.21168000000006</v>
      </c>
      <c r="G32" s="283">
        <v>385.096880085</v>
      </c>
      <c r="H32" s="283">
        <v>389.840026583</v>
      </c>
      <c r="I32" s="285">
        <v>306.8829859</v>
      </c>
      <c r="J32" s="285">
        <v>339.9941440017229</v>
      </c>
      <c r="K32" s="285">
        <v>3467.8427700000007</v>
      </c>
      <c r="L32" s="285">
        <v>2890.54502</v>
      </c>
      <c r="M32" s="285">
        <v>2739.96447</v>
      </c>
      <c r="N32" s="285">
        <v>3967.9761799999997</v>
      </c>
      <c r="O32" s="285">
        <v>3813.6862597000004</v>
      </c>
      <c r="P32" s="285">
        <v>4020.6517231000003</v>
      </c>
      <c r="Q32" s="285">
        <v>3025.3994986099997</v>
      </c>
      <c r="R32" s="285">
        <v>3206.036960524998</v>
      </c>
      <c r="S32" s="790">
        <v>7.775497747844199</v>
      </c>
      <c r="T32" s="790">
        <v>8.939366524783376</v>
      </c>
      <c r="U32" s="790">
        <v>12.391728434140813</v>
      </c>
      <c r="V32" s="522">
        <v>12.391728434140813</v>
      </c>
      <c r="W32" s="523">
        <v>9.903186592574391</v>
      </c>
      <c r="X32" s="523">
        <v>10.313593907587045</v>
      </c>
      <c r="Y32" s="523">
        <v>9.85847908686553</v>
      </c>
      <c r="Z32" s="523">
        <v>9.42968288450507</v>
      </c>
      <c r="AA32" s="284"/>
      <c r="AB32" s="434"/>
      <c r="AC32" s="434"/>
      <c r="AD32" s="466"/>
      <c r="AE32" s="466"/>
      <c r="AF32" s="475"/>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s="286" customFormat="1" ht="12.75">
      <c r="A33" s="297"/>
      <c r="B33" s="59" t="s">
        <v>35</v>
      </c>
      <c r="C33" s="283">
        <v>469.06856000000016</v>
      </c>
      <c r="D33" s="283">
        <v>520.0404199999999</v>
      </c>
      <c r="E33" s="283">
        <v>516.5107599999999</v>
      </c>
      <c r="F33" s="283">
        <v>410.34984999999995</v>
      </c>
      <c r="G33" s="283">
        <v>390.58005628809997</v>
      </c>
      <c r="H33" s="283">
        <v>431.748752922</v>
      </c>
      <c r="I33" s="285">
        <v>486.978778012</v>
      </c>
      <c r="J33" s="285">
        <v>397.63878797598744</v>
      </c>
      <c r="K33" s="285">
        <v>4480.488529999999</v>
      </c>
      <c r="L33" s="285">
        <v>3347.1404099999995</v>
      </c>
      <c r="M33" s="285">
        <v>3970.1524499999987</v>
      </c>
      <c r="N33" s="285">
        <v>3595.8624999999997</v>
      </c>
      <c r="O33" s="285">
        <v>3586.99045514</v>
      </c>
      <c r="P33" s="285">
        <v>3841.76442962</v>
      </c>
      <c r="Q33" s="285">
        <v>4011.24601293</v>
      </c>
      <c r="R33" s="285">
        <v>3607.142550103579</v>
      </c>
      <c r="S33" s="790">
        <v>6.43630818158327</v>
      </c>
      <c r="T33" s="790">
        <v>7.686485466440233</v>
      </c>
      <c r="U33" s="790">
        <v>8.762919006793837</v>
      </c>
      <c r="V33" s="522">
        <v>8.762919006793837</v>
      </c>
      <c r="W33" s="523">
        <v>9.183752210056934</v>
      </c>
      <c r="X33" s="523">
        <v>8.898148294858087</v>
      </c>
      <c r="Y33" s="523">
        <v>8.237003734136348</v>
      </c>
      <c r="Z33" s="523">
        <v>9.07140515256124</v>
      </c>
      <c r="AA33" s="284"/>
      <c r="AB33" s="434"/>
      <c r="AC33" s="434"/>
      <c r="AD33" s="466"/>
      <c r="AE33" s="466"/>
      <c r="AF33" s="475"/>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s="286" customFormat="1" ht="12.75">
      <c r="A34" s="297"/>
      <c r="B34" s="59" t="s">
        <v>36</v>
      </c>
      <c r="C34" s="283">
        <v>785.0558899999997</v>
      </c>
      <c r="D34" s="283">
        <v>744.1525499999999</v>
      </c>
      <c r="E34" s="283">
        <v>810.9265200000003</v>
      </c>
      <c r="F34" s="283">
        <v>692.6427100000002</v>
      </c>
      <c r="G34" s="283">
        <v>603.509417752</v>
      </c>
      <c r="H34" s="283">
        <v>610.6002830030001</v>
      </c>
      <c r="I34" s="285">
        <v>667.447564796</v>
      </c>
      <c r="J34" s="285">
        <v>756.7016308098482</v>
      </c>
      <c r="K34" s="285">
        <v>7725.612050000005</v>
      </c>
      <c r="L34" s="285">
        <v>7404.01505</v>
      </c>
      <c r="M34" s="285">
        <v>8335.124629999998</v>
      </c>
      <c r="N34" s="285">
        <v>8643.123310000003</v>
      </c>
      <c r="O34" s="285">
        <v>6652.312889399999</v>
      </c>
      <c r="P34" s="285">
        <v>6917.193322450001</v>
      </c>
      <c r="Q34" s="285">
        <v>7409.37668923</v>
      </c>
      <c r="R34" s="285">
        <v>8419.865331797115</v>
      </c>
      <c r="S34" s="790">
        <v>9.949593063949052</v>
      </c>
      <c r="T34" s="790">
        <v>10.278520216603589</v>
      </c>
      <c r="U34" s="790">
        <v>12.478472934480175</v>
      </c>
      <c r="V34" s="522">
        <v>12.478472934480175</v>
      </c>
      <c r="W34" s="523">
        <v>11.022715957240676</v>
      </c>
      <c r="X34" s="523">
        <v>11.328513128802488</v>
      </c>
      <c r="Y34" s="523">
        <v>11.10106183621273</v>
      </c>
      <c r="Z34" s="523">
        <v>11.127061167802538</v>
      </c>
      <c r="AA34" s="284"/>
      <c r="AB34" s="434"/>
      <c r="AC34" s="434"/>
      <c r="AD34" s="466"/>
      <c r="AE34" s="466"/>
      <c r="AF34" s="475"/>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s="286" customFormat="1" ht="12.75">
      <c r="A35" s="297"/>
      <c r="B35" s="59" t="s">
        <v>37</v>
      </c>
      <c r="C35" s="283">
        <v>641.28344</v>
      </c>
      <c r="D35" s="283">
        <v>690.4921500000006</v>
      </c>
      <c r="E35" s="283">
        <v>573.3388599999996</v>
      </c>
      <c r="F35" s="283">
        <v>630.8532599999999</v>
      </c>
      <c r="G35" s="283">
        <v>609.903202922</v>
      </c>
      <c r="H35" s="283">
        <v>597.5225808409999</v>
      </c>
      <c r="I35" s="285">
        <v>560.229255317</v>
      </c>
      <c r="J35" s="285">
        <v>607.210097925683</v>
      </c>
      <c r="K35" s="285">
        <v>6306.320559999997</v>
      </c>
      <c r="L35" s="285">
        <v>6646.185580000001</v>
      </c>
      <c r="M35" s="285">
        <v>5482.792880000001</v>
      </c>
      <c r="N35" s="285">
        <v>6977.811689999997</v>
      </c>
      <c r="O35" s="285">
        <v>5850.2236106499995</v>
      </c>
      <c r="P35" s="285">
        <v>6103.43915542</v>
      </c>
      <c r="Q35" s="285">
        <v>5304.83034009</v>
      </c>
      <c r="R35" s="285">
        <v>5683.781906240118</v>
      </c>
      <c r="S35" s="790">
        <v>9.625287673436976</v>
      </c>
      <c r="T35" s="790">
        <v>9.562918655121344</v>
      </c>
      <c r="U35" s="790">
        <v>11.06091088441074</v>
      </c>
      <c r="V35" s="522">
        <v>11.06091088441074</v>
      </c>
      <c r="W35" s="523">
        <v>9.592052611991578</v>
      </c>
      <c r="X35" s="523">
        <v>10.21457489829011</v>
      </c>
      <c r="Y35" s="523">
        <v>9.469034845544288</v>
      </c>
      <c r="Z35" s="523">
        <v>9.36048647026249</v>
      </c>
      <c r="AA35" s="284"/>
      <c r="AB35" s="434"/>
      <c r="AC35" s="434"/>
      <c r="AD35" s="466"/>
      <c r="AE35" s="466"/>
      <c r="AF35" s="475"/>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s="286" customFormat="1" ht="12.75">
      <c r="A36" s="297"/>
      <c r="B36" s="59" t="s">
        <v>38</v>
      </c>
      <c r="C36" s="283">
        <v>359.51143000000013</v>
      </c>
      <c r="D36" s="283">
        <v>238.49109</v>
      </c>
      <c r="E36" s="283">
        <v>287.96490000000006</v>
      </c>
      <c r="F36" s="283">
        <v>323.3291299999999</v>
      </c>
      <c r="G36" s="283">
        <v>314.239160322</v>
      </c>
      <c r="H36" s="283">
        <v>350.10872363899995</v>
      </c>
      <c r="I36" s="285">
        <v>296.85398895400004</v>
      </c>
      <c r="J36" s="285">
        <v>373.08772786322436</v>
      </c>
      <c r="K36" s="285">
        <v>3643.00884</v>
      </c>
      <c r="L36" s="285">
        <v>2341.4355499999997</v>
      </c>
      <c r="M36" s="285">
        <v>2246.04561</v>
      </c>
      <c r="N36" s="285">
        <v>3244.58395</v>
      </c>
      <c r="O36" s="285">
        <v>2682.6017899</v>
      </c>
      <c r="P36" s="285">
        <v>3250.21325394</v>
      </c>
      <c r="Q36" s="285">
        <v>2804.1972287500002</v>
      </c>
      <c r="R36" s="285">
        <v>3251.8711608012213</v>
      </c>
      <c r="S36" s="790">
        <v>9.817706606984771</v>
      </c>
      <c r="T36" s="790">
        <v>7.799720070050203</v>
      </c>
      <c r="U36" s="790">
        <v>10.034926175689773</v>
      </c>
      <c r="V36" s="522">
        <v>10.034926175689773</v>
      </c>
      <c r="W36" s="523">
        <v>8.536815676159348</v>
      </c>
      <c r="X36" s="523">
        <v>9.283439784526255</v>
      </c>
      <c r="Y36" s="523">
        <v>9.446385540012177</v>
      </c>
      <c r="Z36" s="523">
        <v>8.716103259213533</v>
      </c>
      <c r="AA36" s="284"/>
      <c r="AB36" s="434"/>
      <c r="AC36" s="434"/>
      <c r="AD36" s="466"/>
      <c r="AE36" s="466"/>
      <c r="AF36" s="475"/>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s="286" customFormat="1" ht="12.75">
      <c r="A37" s="297"/>
      <c r="B37" s="59" t="s">
        <v>39</v>
      </c>
      <c r="C37" s="283">
        <v>54.79495999999999</v>
      </c>
      <c r="D37" s="283">
        <v>29.556669999999997</v>
      </c>
      <c r="E37" s="283">
        <v>17.17184</v>
      </c>
      <c r="F37" s="283">
        <v>40.872</v>
      </c>
      <c r="G37" s="283">
        <v>64.419682604</v>
      </c>
      <c r="H37" s="283">
        <v>52.069600748</v>
      </c>
      <c r="I37" s="285">
        <v>45.28649489</v>
      </c>
      <c r="J37" s="285">
        <v>32.72123542656113</v>
      </c>
      <c r="K37" s="285">
        <v>824.9082000000001</v>
      </c>
      <c r="L37" s="285">
        <v>310.24636</v>
      </c>
      <c r="M37" s="285">
        <v>209.39923</v>
      </c>
      <c r="N37" s="285">
        <v>273.36632000000003</v>
      </c>
      <c r="O37" s="285">
        <v>282.48626547</v>
      </c>
      <c r="P37" s="285">
        <v>314.48608089</v>
      </c>
      <c r="Q37" s="285">
        <v>236.71805639</v>
      </c>
      <c r="R37" s="285">
        <v>320.24945367350307</v>
      </c>
      <c r="S37" s="790">
        <v>10.496661498064565</v>
      </c>
      <c r="T37" s="790">
        <v>12.194338521672691</v>
      </c>
      <c r="U37" s="790">
        <v>6.688351927970249</v>
      </c>
      <c r="V37" s="522">
        <v>6.688351927970249</v>
      </c>
      <c r="W37" s="523">
        <v>4.385092475641282</v>
      </c>
      <c r="X37" s="523">
        <v>6.03972522109418</v>
      </c>
      <c r="Y37" s="523">
        <v>5.227122500095966</v>
      </c>
      <c r="Z37" s="523">
        <v>9.78720544926442</v>
      </c>
      <c r="AA37" s="284"/>
      <c r="AB37" s="434"/>
      <c r="AC37" s="434"/>
      <c r="AD37" s="466"/>
      <c r="AE37" s="466"/>
      <c r="AF37" s="475"/>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s="286" customFormat="1" ht="12.75">
      <c r="A38" s="297"/>
      <c r="B38" s="59" t="s">
        <v>40</v>
      </c>
      <c r="C38" s="283">
        <v>349.06075000000016</v>
      </c>
      <c r="D38" s="283">
        <v>414.1843000000001</v>
      </c>
      <c r="E38" s="283">
        <v>305.75989000000004</v>
      </c>
      <c r="F38" s="283">
        <v>300.43229999999994</v>
      </c>
      <c r="G38" s="283">
        <v>328.1807238825</v>
      </c>
      <c r="H38" s="283">
        <v>328.89977049199996</v>
      </c>
      <c r="I38" s="285">
        <v>359.53533378040004</v>
      </c>
      <c r="J38" s="285">
        <v>313.55002030933815</v>
      </c>
      <c r="K38" s="285">
        <v>2834.422140000001</v>
      </c>
      <c r="L38" s="285">
        <v>3330.2973100000004</v>
      </c>
      <c r="M38" s="285">
        <v>2952.5068499999993</v>
      </c>
      <c r="N38" s="285">
        <v>3258.2948700000006</v>
      </c>
      <c r="O38" s="285">
        <v>3681.43082521</v>
      </c>
      <c r="P38" s="285">
        <v>3487.2457016400003</v>
      </c>
      <c r="Q38" s="285">
        <v>3723.166418024</v>
      </c>
      <c r="R38" s="285">
        <v>2860.290131066609</v>
      </c>
      <c r="S38" s="790">
        <v>8.040616966891308</v>
      </c>
      <c r="T38" s="790">
        <v>9.656292229827788</v>
      </c>
      <c r="U38" s="790">
        <v>10.845354743814168</v>
      </c>
      <c r="V38" s="522">
        <v>10.845354743814168</v>
      </c>
      <c r="W38" s="523">
        <v>11.217693658717382</v>
      </c>
      <c r="X38" s="523">
        <v>10.602761128180303</v>
      </c>
      <c r="Y38" s="523">
        <v>10.35549518562219</v>
      </c>
      <c r="Z38" s="523">
        <v>9.122276975918357</v>
      </c>
      <c r="AA38" s="284"/>
      <c r="AB38" s="434"/>
      <c r="AC38" s="434"/>
      <c r="AD38" s="466"/>
      <c r="AE38" s="466"/>
      <c r="AF38" s="475"/>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s="286" customFormat="1" ht="12.75">
      <c r="A39" s="297"/>
      <c r="B39" s="59" t="s">
        <v>263</v>
      </c>
      <c r="C39" s="283">
        <v>6851.877679999996</v>
      </c>
      <c r="D39" s="283">
        <v>6496.628840000007</v>
      </c>
      <c r="E39" s="283">
        <v>6273.907220000003</v>
      </c>
      <c r="F39" s="283">
        <v>6378.597040000004</v>
      </c>
      <c r="G39" s="283">
        <v>6691.99399315</v>
      </c>
      <c r="H39" s="283">
        <v>6673.46929659</v>
      </c>
      <c r="I39" s="285">
        <v>7008.34217741</v>
      </c>
      <c r="J39" s="285">
        <v>6510.372305423576</v>
      </c>
      <c r="K39" s="285">
        <v>64585.75536999991</v>
      </c>
      <c r="L39" s="285">
        <v>61929.17362999991</v>
      </c>
      <c r="M39" s="285">
        <v>60347.89011999998</v>
      </c>
      <c r="N39" s="285">
        <v>61737.50903000011</v>
      </c>
      <c r="O39" s="285">
        <v>62466.7134743</v>
      </c>
      <c r="P39" s="285">
        <v>63696.0658874</v>
      </c>
      <c r="Q39" s="285">
        <v>66045.3143166</v>
      </c>
      <c r="R39" s="285">
        <v>59944.69722485669</v>
      </c>
      <c r="S39" s="790">
        <v>9.532509114373209</v>
      </c>
      <c r="T39" s="790">
        <v>9.618868753369922</v>
      </c>
      <c r="U39" s="790">
        <v>9.678853930236683</v>
      </c>
      <c r="V39" s="522">
        <v>9.678853930236683</v>
      </c>
      <c r="W39" s="523">
        <v>9.33454416400278</v>
      </c>
      <c r="X39" s="523">
        <v>9.54467055388227</v>
      </c>
      <c r="Y39" s="523">
        <v>9.423814169559808</v>
      </c>
      <c r="Z39" s="523">
        <v>9.207568233066908</v>
      </c>
      <c r="AA39" s="284"/>
      <c r="AB39" s="434"/>
      <c r="AC39" s="434"/>
      <c r="AD39" s="466"/>
      <c r="AE39" s="466"/>
      <c r="AF39" s="475"/>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s="286" customFormat="1" ht="12.75">
      <c r="A40" s="297"/>
      <c r="B40" s="59" t="s">
        <v>42</v>
      </c>
      <c r="C40" s="283">
        <v>936.2087900000004</v>
      </c>
      <c r="D40" s="283">
        <v>930.6925900000005</v>
      </c>
      <c r="E40" s="283">
        <v>931.6241899999999</v>
      </c>
      <c r="F40" s="283">
        <v>907.3020299999997</v>
      </c>
      <c r="G40" s="283">
        <v>971.804701256</v>
      </c>
      <c r="H40" s="283">
        <v>980.242382324</v>
      </c>
      <c r="I40" s="285">
        <v>969.726692659</v>
      </c>
      <c r="J40" s="285">
        <v>998.5544936446988</v>
      </c>
      <c r="K40" s="285">
        <v>7481.6955899999975</v>
      </c>
      <c r="L40" s="285">
        <v>7918.161240000001</v>
      </c>
      <c r="M40" s="285">
        <v>9541.909639999998</v>
      </c>
      <c r="N40" s="285">
        <v>8358.02298</v>
      </c>
      <c r="O40" s="285">
        <v>7298.90600197</v>
      </c>
      <c r="P40" s="285">
        <v>8582.946246290001</v>
      </c>
      <c r="Q40" s="285">
        <v>9060.02300022</v>
      </c>
      <c r="R40" s="285">
        <v>8466.250033088509</v>
      </c>
      <c r="S40" s="790">
        <v>8.507815926631583</v>
      </c>
      <c r="T40" s="790">
        <v>10.242230442728198</v>
      </c>
      <c r="U40" s="790">
        <v>9.211952253650312</v>
      </c>
      <c r="V40" s="522">
        <v>9.211952253650312</v>
      </c>
      <c r="W40" s="523">
        <v>7.510671632413999</v>
      </c>
      <c r="X40" s="523">
        <v>8.755942816858408</v>
      </c>
      <c r="Y40" s="523">
        <v>9.34286234338598</v>
      </c>
      <c r="Z40" s="523">
        <v>8.478505767058248</v>
      </c>
      <c r="AA40" s="284"/>
      <c r="AB40" s="434"/>
      <c r="AC40" s="434"/>
      <c r="AD40" s="466"/>
      <c r="AE40" s="466"/>
      <c r="AF40" s="475"/>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s="286" customFormat="1" ht="12.75">
      <c r="A41" s="297"/>
      <c r="B41" s="59" t="s">
        <v>43</v>
      </c>
      <c r="C41" s="283">
        <v>150.32635999999997</v>
      </c>
      <c r="D41" s="283">
        <v>141.13591000000002</v>
      </c>
      <c r="E41" s="283">
        <v>138.34962000000002</v>
      </c>
      <c r="F41" s="283">
        <v>74.47625</v>
      </c>
      <c r="G41" s="283">
        <v>86.982501005</v>
      </c>
      <c r="H41" s="283">
        <v>145.0983033542</v>
      </c>
      <c r="I41" s="285">
        <v>131.238212226</v>
      </c>
      <c r="J41" s="285">
        <v>109.35615852622935</v>
      </c>
      <c r="K41" s="285">
        <v>1250.85004</v>
      </c>
      <c r="L41" s="285">
        <v>1981.7848399999998</v>
      </c>
      <c r="M41" s="285">
        <v>1098.80935</v>
      </c>
      <c r="N41" s="285">
        <v>807.7728000000001</v>
      </c>
      <c r="O41" s="285">
        <v>1223.8954388</v>
      </c>
      <c r="P41" s="285">
        <v>1606.60141752</v>
      </c>
      <c r="Q41" s="285">
        <v>1163.77401178</v>
      </c>
      <c r="R41" s="285">
        <v>884.5790460416032</v>
      </c>
      <c r="S41" s="790">
        <v>14.041676848932347</v>
      </c>
      <c r="T41" s="790">
        <v>7.942265038386082</v>
      </c>
      <c r="U41" s="790">
        <v>10.846045551434184</v>
      </c>
      <c r="V41" s="522">
        <v>10.846045551434184</v>
      </c>
      <c r="W41" s="523">
        <v>14.070593793683248</v>
      </c>
      <c r="X41" s="523">
        <v>11.072503126367504</v>
      </c>
      <c r="Y41" s="523">
        <v>8.86764603114154</v>
      </c>
      <c r="Z41" s="523">
        <v>8.088973295723758</v>
      </c>
      <c r="AA41" s="284"/>
      <c r="AB41" s="434"/>
      <c r="AC41" s="434"/>
      <c r="AD41" s="466"/>
      <c r="AE41" s="466"/>
      <c r="AF41" s="475"/>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s="286" customFormat="1" ht="12.75">
      <c r="A42" s="297"/>
      <c r="B42" s="59" t="s">
        <v>44</v>
      </c>
      <c r="C42" s="283">
        <v>900.4231500000002</v>
      </c>
      <c r="D42" s="283">
        <v>797.5581399999999</v>
      </c>
      <c r="E42" s="283">
        <v>795.1881799999999</v>
      </c>
      <c r="F42" s="283">
        <v>791.6284799999997</v>
      </c>
      <c r="G42" s="283">
        <v>722.3477448682</v>
      </c>
      <c r="H42" s="283">
        <v>746.0589568080001</v>
      </c>
      <c r="I42" s="285">
        <v>790.5155724603001</v>
      </c>
      <c r="J42" s="285">
        <v>889.4242937573792</v>
      </c>
      <c r="K42" s="285">
        <v>7798.196279999997</v>
      </c>
      <c r="L42" s="285">
        <v>7546.244399999998</v>
      </c>
      <c r="M42" s="285">
        <v>6574.613439999999</v>
      </c>
      <c r="N42" s="285">
        <v>6472.411439999999</v>
      </c>
      <c r="O42" s="285">
        <v>5640.48056124</v>
      </c>
      <c r="P42" s="285">
        <v>6587.02699249</v>
      </c>
      <c r="Q42" s="285">
        <v>6585.91063948</v>
      </c>
      <c r="R42" s="285">
        <v>7173.572665392403</v>
      </c>
      <c r="S42" s="790">
        <v>9.461685639619951</v>
      </c>
      <c r="T42" s="790">
        <v>8.267996941302624</v>
      </c>
      <c r="U42" s="790">
        <v>8.176071987708175</v>
      </c>
      <c r="V42" s="522">
        <v>8.176071987708175</v>
      </c>
      <c r="W42" s="523">
        <v>7.8085390330514075</v>
      </c>
      <c r="X42" s="523">
        <v>8.829097127487723</v>
      </c>
      <c r="Y42" s="523">
        <v>8.33115863737238</v>
      </c>
      <c r="Z42" s="523">
        <v>8.065411205587374</v>
      </c>
      <c r="AA42" s="284"/>
      <c r="AB42" s="434"/>
      <c r="AC42" s="434"/>
      <c r="AD42" s="466"/>
      <c r="AE42" s="466"/>
      <c r="AF42" s="475"/>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s="286" customFormat="1" ht="12.75">
      <c r="A43" s="297"/>
      <c r="B43" s="59" t="s">
        <v>45</v>
      </c>
      <c r="C43" s="283">
        <v>1051.2800800000005</v>
      </c>
      <c r="D43" s="283">
        <v>928.1063900000001</v>
      </c>
      <c r="E43" s="283">
        <v>1004.4034900000005</v>
      </c>
      <c r="F43" s="283">
        <v>999.6847299999996</v>
      </c>
      <c r="G43" s="283">
        <v>936.6580618810001</v>
      </c>
      <c r="H43" s="283">
        <v>1020.7788653719999</v>
      </c>
      <c r="I43" s="285">
        <v>1150.888059053</v>
      </c>
      <c r="J43" s="285">
        <v>1065.391414961625</v>
      </c>
      <c r="K43" s="285">
        <v>11186.291270000002</v>
      </c>
      <c r="L43" s="285">
        <v>8612.90245</v>
      </c>
      <c r="M43" s="285">
        <v>7921.32222</v>
      </c>
      <c r="N43" s="285">
        <v>8326.02175</v>
      </c>
      <c r="O43" s="285">
        <v>8339.6348156</v>
      </c>
      <c r="P43" s="285">
        <v>8832.81362601</v>
      </c>
      <c r="Q43" s="285">
        <v>9849.860077829999</v>
      </c>
      <c r="R43" s="285">
        <v>10111.778665168189</v>
      </c>
      <c r="S43" s="790">
        <v>9.280080972182509</v>
      </c>
      <c r="T43" s="790">
        <v>7.886593683580287</v>
      </c>
      <c r="U43" s="790">
        <v>8.328647522704486</v>
      </c>
      <c r="V43" s="522">
        <v>8.328647522704486</v>
      </c>
      <c r="W43" s="523">
        <v>8.903606508070101</v>
      </c>
      <c r="X43" s="523">
        <v>8.653013816847666</v>
      </c>
      <c r="Y43" s="523">
        <v>8.558486640251429</v>
      </c>
      <c r="Z43" s="523">
        <v>9.491139616074728</v>
      </c>
      <c r="AA43" s="284"/>
      <c r="AB43" s="434"/>
      <c r="AC43" s="434"/>
      <c r="AD43" s="466"/>
      <c r="AE43" s="466"/>
      <c r="AF43" s="475"/>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s="286" customFormat="1" ht="12.75">
      <c r="A44" s="297"/>
      <c r="B44" s="59" t="s">
        <v>71</v>
      </c>
      <c r="C44" s="283">
        <v>1324.2920599999993</v>
      </c>
      <c r="D44" s="283">
        <v>1205.7658700000004</v>
      </c>
      <c r="E44" s="283">
        <v>946.1195399999997</v>
      </c>
      <c r="F44" s="283">
        <v>903.3925799999995</v>
      </c>
      <c r="G44" s="283">
        <v>968.5133817489999</v>
      </c>
      <c r="H44" s="283">
        <v>908.4022035019999</v>
      </c>
      <c r="I44" s="285">
        <v>1118.871405087</v>
      </c>
      <c r="J44" s="285">
        <v>1110.6548324056014</v>
      </c>
      <c r="K44" s="285">
        <v>11263.704450000001</v>
      </c>
      <c r="L44" s="285">
        <v>10325.833859999999</v>
      </c>
      <c r="M44" s="285">
        <v>8703.554710000002</v>
      </c>
      <c r="N44" s="285">
        <v>7751.31164</v>
      </c>
      <c r="O44" s="285">
        <v>8671.73389931</v>
      </c>
      <c r="P44" s="285">
        <v>8761.683237270001</v>
      </c>
      <c r="Q44" s="285">
        <v>9537.54982237</v>
      </c>
      <c r="R44" s="285">
        <v>8914.39630907579</v>
      </c>
      <c r="S44" s="790">
        <v>8.563713832769205</v>
      </c>
      <c r="T44" s="790">
        <v>9.199212511772037</v>
      </c>
      <c r="U44" s="790">
        <v>8.580225044575863</v>
      </c>
      <c r="V44" s="522">
        <v>8.580225044575863</v>
      </c>
      <c r="W44" s="523">
        <v>8.95365419076612</v>
      </c>
      <c r="X44" s="523">
        <v>9.64515850302064</v>
      </c>
      <c r="Y44" s="523">
        <v>8.524259158833708</v>
      </c>
      <c r="Z44" s="523">
        <v>8.026252665526899</v>
      </c>
      <c r="AA44" s="284"/>
      <c r="AB44" s="434"/>
      <c r="AC44" s="434"/>
      <c r="AD44" s="466"/>
      <c r="AE44" s="466"/>
      <c r="AF44" s="475"/>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s="286" customFormat="1" ht="12.75">
      <c r="A45" s="297"/>
      <c r="B45" s="59" t="s">
        <v>34</v>
      </c>
      <c r="C45" s="283">
        <v>330.84652</v>
      </c>
      <c r="D45" s="283">
        <v>404.12549999999993</v>
      </c>
      <c r="E45" s="283">
        <v>482.38758</v>
      </c>
      <c r="F45" s="283">
        <v>315.90484000000004</v>
      </c>
      <c r="G45" s="283">
        <v>292.1017536309</v>
      </c>
      <c r="H45" s="283">
        <v>327.4336422578</v>
      </c>
      <c r="I45" s="285">
        <v>365.2586952514</v>
      </c>
      <c r="J45" s="285">
        <v>367.10928196787603</v>
      </c>
      <c r="K45" s="285">
        <v>3259.2689200000013</v>
      </c>
      <c r="L45" s="285">
        <v>3669.681849999999</v>
      </c>
      <c r="M45" s="285">
        <v>4310.653710000001</v>
      </c>
      <c r="N45" s="285">
        <v>3035.3579100000006</v>
      </c>
      <c r="O45" s="285">
        <v>2296.035372519</v>
      </c>
      <c r="P45" s="285">
        <v>3732.698904175</v>
      </c>
      <c r="Q45" s="285">
        <v>4338.6212322970005</v>
      </c>
      <c r="R45" s="285">
        <v>3670.8641773402796</v>
      </c>
      <c r="S45" s="790">
        <v>9.08055010139177</v>
      </c>
      <c r="T45" s="790">
        <v>8.936079386621026</v>
      </c>
      <c r="U45" s="790">
        <v>9.608456489618836</v>
      </c>
      <c r="V45" s="522">
        <v>9.608456489618836</v>
      </c>
      <c r="W45" s="523">
        <v>7.860395714776406</v>
      </c>
      <c r="X45" s="523">
        <v>11.39986373555383</v>
      </c>
      <c r="Y45" s="523">
        <v>11.878214779557315</v>
      </c>
      <c r="Z45" s="523">
        <v>9.999377181810127</v>
      </c>
      <c r="AA45" s="284"/>
      <c r="AB45" s="434"/>
      <c r="AC45" s="434"/>
      <c r="AD45" s="466"/>
      <c r="AE45" s="466"/>
      <c r="AF45" s="475"/>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s="286" customFormat="1" ht="12.75">
      <c r="A46" s="297"/>
      <c r="B46" s="59" t="s">
        <v>41</v>
      </c>
      <c r="C46" s="283">
        <v>491.62083000000007</v>
      </c>
      <c r="D46" s="283">
        <v>548.9315799999997</v>
      </c>
      <c r="E46" s="283">
        <v>519.3988300000001</v>
      </c>
      <c r="F46" s="283">
        <v>446.9375600000002</v>
      </c>
      <c r="G46" s="283">
        <v>433.412551337</v>
      </c>
      <c r="H46" s="283">
        <v>403.317177893</v>
      </c>
      <c r="I46" s="285">
        <v>429.57513918999996</v>
      </c>
      <c r="J46" s="285">
        <v>521.567093624164</v>
      </c>
      <c r="K46" s="285">
        <v>4003.314489999999</v>
      </c>
      <c r="L46" s="285">
        <v>5087.73602</v>
      </c>
      <c r="M46" s="285">
        <v>5043.392699999999</v>
      </c>
      <c r="N46" s="285">
        <v>4037.7497500000013</v>
      </c>
      <c r="O46" s="285">
        <v>3580.45091987</v>
      </c>
      <c r="P46" s="285">
        <v>3861.70365284</v>
      </c>
      <c r="Q46" s="285">
        <v>4898.77624738</v>
      </c>
      <c r="R46" s="285">
        <v>4907.8567533770665</v>
      </c>
      <c r="S46" s="790">
        <v>9.268433818291166</v>
      </c>
      <c r="T46" s="790">
        <v>9.710057875948621</v>
      </c>
      <c r="U46" s="790">
        <v>9.034259170341377</v>
      </c>
      <c r="V46" s="522">
        <v>9.034259170341377</v>
      </c>
      <c r="W46" s="523">
        <v>8.261068833435836</v>
      </c>
      <c r="X46" s="523">
        <v>9.574855385565822</v>
      </c>
      <c r="Y46" s="523">
        <v>11.40377037790654</v>
      </c>
      <c r="Z46" s="523">
        <v>9.409828214572176</v>
      </c>
      <c r="AA46" s="284"/>
      <c r="AB46" s="434"/>
      <c r="AC46" s="434"/>
      <c r="AD46" s="466"/>
      <c r="AE46" s="466"/>
      <c r="AF46" s="475"/>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s="286" customFormat="1" ht="12.75">
      <c r="A47" s="297"/>
      <c r="B47" s="288" t="s">
        <v>46</v>
      </c>
      <c r="C47" s="283">
        <v>728.6106500000001</v>
      </c>
      <c r="D47" s="283">
        <v>799.0293399999999</v>
      </c>
      <c r="E47" s="283">
        <v>832.2348599999998</v>
      </c>
      <c r="F47" s="283">
        <v>844.1740699999997</v>
      </c>
      <c r="G47" s="283">
        <v>824.967493951</v>
      </c>
      <c r="H47" s="283">
        <v>739.212987425</v>
      </c>
      <c r="I47" s="285">
        <v>964.8734286810001</v>
      </c>
      <c r="J47" s="285">
        <v>901.771450278769</v>
      </c>
      <c r="K47" s="285">
        <v>7470.638819999998</v>
      </c>
      <c r="L47" s="285">
        <v>7679.7871300000015</v>
      </c>
      <c r="M47" s="285">
        <v>8084.3259599999965</v>
      </c>
      <c r="N47" s="285">
        <v>9454.35187</v>
      </c>
      <c r="O47" s="285">
        <v>8920.3117779</v>
      </c>
      <c r="P47" s="285">
        <v>7614.6463383400005</v>
      </c>
      <c r="Q47" s="285">
        <v>10165.57815039</v>
      </c>
      <c r="R47" s="285">
        <v>10069.001092399476</v>
      </c>
      <c r="S47" s="790">
        <v>9.611395659138127</v>
      </c>
      <c r="T47" s="790">
        <v>9.713995830455838</v>
      </c>
      <c r="U47" s="790">
        <v>11.19952887204887</v>
      </c>
      <c r="V47" s="522">
        <v>11.19952887204887</v>
      </c>
      <c r="W47" s="523">
        <v>10.812925167727679</v>
      </c>
      <c r="X47" s="523">
        <v>10.301018066342586</v>
      </c>
      <c r="Y47" s="523">
        <v>10.53565975413639</v>
      </c>
      <c r="Z47" s="523">
        <v>11.16580158895782</v>
      </c>
      <c r="AA47" s="284"/>
      <c r="AB47" s="434"/>
      <c r="AC47" s="434"/>
      <c r="AD47" s="466"/>
      <c r="AE47" s="466"/>
      <c r="AF47" s="475"/>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s="286" customFormat="1" ht="12.75">
      <c r="A48" s="297"/>
      <c r="B48" s="288" t="s">
        <v>47</v>
      </c>
      <c r="C48" s="283">
        <v>520.9924500000001</v>
      </c>
      <c r="D48" s="283">
        <v>576.7992300000001</v>
      </c>
      <c r="E48" s="283">
        <v>456.53820000000013</v>
      </c>
      <c r="F48" s="283">
        <v>501.2136100000002</v>
      </c>
      <c r="G48" s="283">
        <v>545.9084135088</v>
      </c>
      <c r="H48" s="283">
        <v>519.5587865389999</v>
      </c>
      <c r="I48" s="285">
        <v>624.798515621</v>
      </c>
      <c r="J48" s="285">
        <v>504.7989410419687</v>
      </c>
      <c r="K48" s="285">
        <v>4783.889690000001</v>
      </c>
      <c r="L48" s="285">
        <v>5403.954079999998</v>
      </c>
      <c r="M48" s="285">
        <v>4045.38695</v>
      </c>
      <c r="N48" s="285">
        <v>4952.160609999998</v>
      </c>
      <c r="O48" s="285">
        <v>4710.568785949999</v>
      </c>
      <c r="P48" s="285">
        <v>4195.20000211</v>
      </c>
      <c r="Q48" s="285">
        <v>5106.3896516</v>
      </c>
      <c r="R48" s="285">
        <v>4982.315575707114</v>
      </c>
      <c r="S48" s="790">
        <v>9.368864934164348</v>
      </c>
      <c r="T48" s="790">
        <v>8.861004292740452</v>
      </c>
      <c r="U48" s="790">
        <v>9.880339462449944</v>
      </c>
      <c r="V48" s="522">
        <v>9.880339462449944</v>
      </c>
      <c r="W48" s="523">
        <v>8.628862771454731</v>
      </c>
      <c r="X48" s="523">
        <v>8.074543460338715</v>
      </c>
      <c r="Y48" s="523">
        <v>8.17285816776414</v>
      </c>
      <c r="Z48" s="523">
        <v>9.869901005384412</v>
      </c>
      <c r="AA48" s="284"/>
      <c r="AB48" s="434"/>
      <c r="AC48" s="434"/>
      <c r="AD48" s="466"/>
      <c r="AE48" s="466"/>
      <c r="AF48" s="475"/>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1:53" s="286" customFormat="1" ht="12.75">
      <c r="A49" s="297"/>
      <c r="B49" s="288" t="s">
        <v>48</v>
      </c>
      <c r="C49" s="283">
        <v>354.3824299999999</v>
      </c>
      <c r="D49" s="283">
        <v>443.06604999999996</v>
      </c>
      <c r="E49" s="283">
        <v>459.1301000000001</v>
      </c>
      <c r="F49" s="283">
        <v>398.70397</v>
      </c>
      <c r="G49" s="283">
        <v>343.083381373</v>
      </c>
      <c r="H49" s="283">
        <v>342.6414092779</v>
      </c>
      <c r="I49" s="285">
        <v>396.60141674600004</v>
      </c>
      <c r="J49" s="285">
        <v>394.4587126019207</v>
      </c>
      <c r="K49" s="285">
        <v>3456.3866300000004</v>
      </c>
      <c r="L49" s="285">
        <v>4178.02762</v>
      </c>
      <c r="M49" s="285">
        <v>4781.706719999999</v>
      </c>
      <c r="N49" s="285">
        <v>4198.3691</v>
      </c>
      <c r="O49" s="285">
        <v>3832.77246169</v>
      </c>
      <c r="P49" s="285">
        <v>3193.55040665</v>
      </c>
      <c r="Q49" s="285">
        <v>4287.346675860001</v>
      </c>
      <c r="R49" s="285">
        <v>4208.922410272489</v>
      </c>
      <c r="S49" s="790">
        <v>9.4298076325189</v>
      </c>
      <c r="T49" s="790">
        <v>10.41470973042281</v>
      </c>
      <c r="U49" s="790">
        <v>10.530040872178924</v>
      </c>
      <c r="V49" s="522">
        <v>10.530040872178924</v>
      </c>
      <c r="W49" s="523">
        <v>11.171547996150279</v>
      </c>
      <c r="X49" s="523">
        <v>9.320386620462049</v>
      </c>
      <c r="Y49" s="523">
        <v>10.810215230788737</v>
      </c>
      <c r="Z49" s="523">
        <v>10.670121550896111</v>
      </c>
      <c r="AA49" s="284"/>
      <c r="AB49" s="434"/>
      <c r="AC49" s="434"/>
      <c r="AD49" s="466"/>
      <c r="AE49" s="466"/>
      <c r="AF49" s="475"/>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1:53" s="286" customFormat="1" ht="12.75">
      <c r="A50" s="297"/>
      <c r="B50" s="288" t="s">
        <v>262</v>
      </c>
      <c r="C50" s="283">
        <v>1581.7505099999998</v>
      </c>
      <c r="D50" s="283">
        <v>1900.12684</v>
      </c>
      <c r="E50" s="283">
        <v>2024.5104100000012</v>
      </c>
      <c r="F50" s="283">
        <v>1862.6776300000001</v>
      </c>
      <c r="G50" s="283">
        <v>1908.569093462</v>
      </c>
      <c r="H50" s="283">
        <v>1838.6526568909999</v>
      </c>
      <c r="I50" s="285">
        <v>1988.365602395</v>
      </c>
      <c r="J50" s="285">
        <v>2003.2546867286176</v>
      </c>
      <c r="K50" s="285">
        <v>14408.666759999995</v>
      </c>
      <c r="L50" s="285">
        <v>18229.885420000002</v>
      </c>
      <c r="M50" s="285">
        <v>18975.84113</v>
      </c>
      <c r="N50" s="285">
        <v>17595.468020000008</v>
      </c>
      <c r="O50" s="285">
        <v>17787.08421335</v>
      </c>
      <c r="P50" s="285">
        <v>16485.2247792</v>
      </c>
      <c r="Q50" s="285">
        <v>17778.1966341</v>
      </c>
      <c r="R50" s="285">
        <v>20482.980488709898</v>
      </c>
      <c r="S50" s="790">
        <v>9.594036059192765</v>
      </c>
      <c r="T50" s="790">
        <v>9.37305189258078</v>
      </c>
      <c r="U50" s="790">
        <v>9.446330238045542</v>
      </c>
      <c r="V50" s="522">
        <v>9.446330238045542</v>
      </c>
      <c r="W50" s="523">
        <v>9.319591454289755</v>
      </c>
      <c r="X50" s="523">
        <v>8.965926607951644</v>
      </c>
      <c r="Y50" s="523">
        <v>8.941110534544574</v>
      </c>
      <c r="Z50" s="523">
        <v>10.224850901090013</v>
      </c>
      <c r="AA50" s="284"/>
      <c r="AB50" s="434"/>
      <c r="AC50" s="434"/>
      <c r="AD50" s="466"/>
      <c r="AE50" s="466"/>
      <c r="AF50" s="475"/>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1:53" s="286" customFormat="1" ht="12.75">
      <c r="A51" s="297"/>
      <c r="B51" s="288" t="s">
        <v>49</v>
      </c>
      <c r="C51" s="283">
        <v>2158.74703</v>
      </c>
      <c r="D51" s="283">
        <v>2119.6700900000005</v>
      </c>
      <c r="E51" s="283">
        <v>2399.443740000002</v>
      </c>
      <c r="F51" s="283">
        <v>2003.2916300000002</v>
      </c>
      <c r="G51" s="283">
        <v>1987.034607155</v>
      </c>
      <c r="H51" s="283">
        <v>2205.311041192</v>
      </c>
      <c r="I51" s="285">
        <v>2252.176025735</v>
      </c>
      <c r="J51" s="285">
        <v>2290.928560940471</v>
      </c>
      <c r="K51" s="285">
        <v>21200.730190000006</v>
      </c>
      <c r="L51" s="285">
        <v>21380.66612</v>
      </c>
      <c r="M51" s="285">
        <v>24362.95813999998</v>
      </c>
      <c r="N51" s="285">
        <v>19190.662100000012</v>
      </c>
      <c r="O51" s="285">
        <v>18512.977822</v>
      </c>
      <c r="P51" s="285">
        <v>21070.2821645</v>
      </c>
      <c r="Q51" s="285">
        <v>21215.9260509</v>
      </c>
      <c r="R51" s="285">
        <v>21277.04665063198</v>
      </c>
      <c r="S51" s="790">
        <v>10.086789553179946</v>
      </c>
      <c r="T51" s="790">
        <v>10.153585905706612</v>
      </c>
      <c r="U51" s="790">
        <v>9.579564858462476</v>
      </c>
      <c r="V51" s="522">
        <v>9.579564858462476</v>
      </c>
      <c r="W51" s="523">
        <v>9.316887464031915</v>
      </c>
      <c r="X51" s="523">
        <v>9.554335769847336</v>
      </c>
      <c r="Y51" s="523">
        <v>9.42018998891357</v>
      </c>
      <c r="Z51" s="523">
        <v>9.28752079545306</v>
      </c>
      <c r="AA51" s="284"/>
      <c r="AB51" s="434"/>
      <c r="AC51" s="434"/>
      <c r="AD51" s="466"/>
      <c r="AE51" s="466"/>
      <c r="AF51" s="475"/>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1:53" s="287" customFormat="1" ht="11.25">
      <c r="A52" s="298" t="s">
        <v>22</v>
      </c>
      <c r="B52" s="301"/>
      <c r="C52" s="791">
        <v>22479.54571</v>
      </c>
      <c r="D52" s="791">
        <v>22239.510270000013</v>
      </c>
      <c r="E52" s="791">
        <v>22226.03682000001</v>
      </c>
      <c r="F52" s="299">
        <v>21079.89013</v>
      </c>
      <c r="G52" s="299">
        <v>21281.3741658145</v>
      </c>
      <c r="H52" s="299">
        <v>21609.4554</v>
      </c>
      <c r="I52" s="299">
        <v>23128.15188400005</v>
      </c>
      <c r="J52" s="299">
        <v>22412.034365784333</v>
      </c>
      <c r="K52" s="791">
        <v>210803.8710599999</v>
      </c>
      <c r="L52" s="791">
        <v>205186.41932999995</v>
      </c>
      <c r="M52" s="791">
        <v>207637.93218999993</v>
      </c>
      <c r="N52" s="299">
        <v>203174.55219000016</v>
      </c>
      <c r="O52" s="299">
        <v>198131.246885009</v>
      </c>
      <c r="P52" s="299">
        <v>204668.32999905501</v>
      </c>
      <c r="Q52" s="299">
        <v>216599.0472599999</v>
      </c>
      <c r="R52" s="299">
        <v>208004.90914170857</v>
      </c>
      <c r="S52" s="793">
        <v>9.226211226727694</v>
      </c>
      <c r="T52" s="793">
        <v>9.342103312055967</v>
      </c>
      <c r="U52" s="793">
        <v>9.638311724445412</v>
      </c>
      <c r="V52" s="524">
        <v>9.638311724445414</v>
      </c>
      <c r="W52" s="525">
        <v>9.31007769241136</v>
      </c>
      <c r="X52" s="525">
        <v>9.471239598798727</v>
      </c>
      <c r="Y52" s="525">
        <v>9.365168836072982</v>
      </c>
      <c r="Z52" s="525">
        <v>9.28094726908247</v>
      </c>
      <c r="AA52" s="474"/>
      <c r="AB52" s="474"/>
      <c r="AC52" s="474"/>
      <c r="AD52" s="474"/>
      <c r="AE52" s="474"/>
      <c r="AF52" s="474"/>
      <c r="AG52" s="474"/>
      <c r="AH52" s="474"/>
      <c r="AI52" s="474"/>
      <c r="AJ52" s="474"/>
      <c r="AK52" s="474"/>
      <c r="AL52" s="474"/>
      <c r="AM52" s="474"/>
      <c r="AN52" s="474"/>
      <c r="AO52" s="474"/>
      <c r="AP52" s="474"/>
      <c r="AQ52" s="474"/>
      <c r="AR52" s="474"/>
      <c r="AS52" s="474"/>
      <c r="AT52" s="474"/>
      <c r="AU52" s="474"/>
      <c r="AV52" s="474"/>
      <c r="AW52" s="474"/>
      <c r="AX52" s="474"/>
      <c r="AY52" s="474"/>
      <c r="AZ52" s="474"/>
      <c r="BA52" s="474"/>
    </row>
    <row r="53" spans="1:53" s="286" customFormat="1" ht="11.25">
      <c r="A53" s="586" t="s">
        <v>117</v>
      </c>
      <c r="B53" s="293" t="s">
        <v>31</v>
      </c>
      <c r="C53" s="796">
        <v>4930.688339999995</v>
      </c>
      <c r="D53" s="796">
        <v>4566.369290000001</v>
      </c>
      <c r="E53" s="796">
        <v>5481.994639999997</v>
      </c>
      <c r="F53" s="294">
        <v>4802.8463</v>
      </c>
      <c r="G53" s="294">
        <v>4773.497393972</v>
      </c>
      <c r="H53" s="294">
        <v>4898.198217237999</v>
      </c>
      <c r="I53" s="294">
        <v>4858.742559241</v>
      </c>
      <c r="J53" s="294">
        <v>5026.542646690947</v>
      </c>
      <c r="K53" s="294">
        <v>31391.522790000003</v>
      </c>
      <c r="L53" s="294">
        <v>27559.355810000005</v>
      </c>
      <c r="M53" s="294">
        <v>34243.94380000002</v>
      </c>
      <c r="N53" s="295">
        <v>29578.65971000002</v>
      </c>
      <c r="O53" s="295">
        <v>27828.14370614</v>
      </c>
      <c r="P53" s="295">
        <v>27704.836674650003</v>
      </c>
      <c r="Q53" s="294">
        <v>29316.89679962</v>
      </c>
      <c r="R53" s="294">
        <v>29338.0198414616</v>
      </c>
      <c r="S53" s="794">
        <v>6.366559925383569</v>
      </c>
      <c r="T53" s="794">
        <v>6.035288444662784</v>
      </c>
      <c r="U53" s="794">
        <v>6.24662117509842</v>
      </c>
      <c r="V53" s="520">
        <v>6.15856886988035</v>
      </c>
      <c r="W53" s="521">
        <v>5.829718005352121</v>
      </c>
      <c r="X53" s="521">
        <v>5.656128120162567</v>
      </c>
      <c r="Y53" s="521">
        <v>6.033844444765085</v>
      </c>
      <c r="Z53" s="521">
        <v>5.836620099259535</v>
      </c>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1:53" s="286" customFormat="1" ht="11.25">
      <c r="A54" s="297"/>
      <c r="B54" s="59" t="s">
        <v>32</v>
      </c>
      <c r="C54" s="797">
        <v>11199.072949999978</v>
      </c>
      <c r="D54" s="797">
        <v>11276.684150000008</v>
      </c>
      <c r="E54" s="797">
        <v>11441.998359999994</v>
      </c>
      <c r="F54" s="283">
        <v>10768.363980000022</v>
      </c>
      <c r="G54" s="283">
        <v>10353.86957476</v>
      </c>
      <c r="H54" s="283">
        <v>9758.785361827</v>
      </c>
      <c r="I54" s="283">
        <v>10452.025341771001</v>
      </c>
      <c r="J54" s="283">
        <v>9902.67870792847</v>
      </c>
      <c r="K54" s="283">
        <v>55794.56703999998</v>
      </c>
      <c r="L54" s="283">
        <v>52682.29799000006</v>
      </c>
      <c r="M54" s="283">
        <v>53216.98842999992</v>
      </c>
      <c r="N54" s="285">
        <v>55127.437270000075</v>
      </c>
      <c r="O54" s="285">
        <v>51690.960829899996</v>
      </c>
      <c r="P54" s="285">
        <v>49841.603419549996</v>
      </c>
      <c r="Q54" s="283">
        <v>55184.42576161</v>
      </c>
      <c r="R54" s="283">
        <v>48623.015061132784</v>
      </c>
      <c r="S54" s="795">
        <v>4.982070148940327</v>
      </c>
      <c r="T54" s="795">
        <v>4.671789800018476</v>
      </c>
      <c r="U54" s="795">
        <v>4.651022203957032</v>
      </c>
      <c r="V54" s="522">
        <v>5.119388365065272</v>
      </c>
      <c r="W54" s="523">
        <v>4.9924292030787125</v>
      </c>
      <c r="X54" s="523">
        <v>5.107357275682396</v>
      </c>
      <c r="Y54" s="523">
        <v>5.279783004454474</v>
      </c>
      <c r="Z54" s="523">
        <v>4.910087108269332</v>
      </c>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1:53" s="286" customFormat="1" ht="11.25">
      <c r="A55" s="297"/>
      <c r="B55" s="59" t="s">
        <v>33</v>
      </c>
      <c r="C55" s="797">
        <v>4139.422040000003</v>
      </c>
      <c r="D55" s="797">
        <v>4320.642340000001</v>
      </c>
      <c r="E55" s="797">
        <v>4272.638659999995</v>
      </c>
      <c r="F55" s="283">
        <v>3894.520289999992</v>
      </c>
      <c r="G55" s="283">
        <v>4061.189544885</v>
      </c>
      <c r="H55" s="283">
        <v>4127.380532383</v>
      </c>
      <c r="I55" s="283">
        <v>4060.8447853</v>
      </c>
      <c r="J55" s="283">
        <v>4239.465327997723</v>
      </c>
      <c r="K55" s="283">
        <v>23885.71113000004</v>
      </c>
      <c r="L55" s="283">
        <v>22037.46817999999</v>
      </c>
      <c r="M55" s="283">
        <v>21916.796980000017</v>
      </c>
      <c r="N55" s="285">
        <v>21301.231270000004</v>
      </c>
      <c r="O55" s="285">
        <v>19684.0969947</v>
      </c>
      <c r="P55" s="285">
        <v>20403.504239100002</v>
      </c>
      <c r="Q55" s="283">
        <v>20137.28930261</v>
      </c>
      <c r="R55" s="283">
        <v>21165.980963626702</v>
      </c>
      <c r="S55" s="795">
        <v>5.7703009983490405</v>
      </c>
      <c r="T55" s="795">
        <v>5.100507388908285</v>
      </c>
      <c r="U55" s="795">
        <v>5.129569505884694</v>
      </c>
      <c r="V55" s="522">
        <v>5.469539168840752</v>
      </c>
      <c r="W55" s="523">
        <v>4.846879658569936</v>
      </c>
      <c r="X55" s="523">
        <v>4.943451198409311</v>
      </c>
      <c r="Y55" s="523">
        <v>4.958891651191818</v>
      </c>
      <c r="Z55" s="523">
        <v>4.992606219431751</v>
      </c>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1:53" s="286" customFormat="1" ht="11.25">
      <c r="A56" s="297"/>
      <c r="B56" s="59" t="s">
        <v>35</v>
      </c>
      <c r="C56" s="797">
        <v>4968.836280000001</v>
      </c>
      <c r="D56" s="797">
        <v>5518.91001999999</v>
      </c>
      <c r="E56" s="797">
        <v>5637.8863499999925</v>
      </c>
      <c r="F56" s="283">
        <v>4868.193560000012</v>
      </c>
      <c r="G56" s="283">
        <v>5089.998558888099</v>
      </c>
      <c r="H56" s="283">
        <v>5111.853361822</v>
      </c>
      <c r="I56" s="283">
        <v>5196.212994912001</v>
      </c>
      <c r="J56" s="283">
        <v>4993.682571783365</v>
      </c>
      <c r="K56" s="283">
        <v>27715.31489</v>
      </c>
      <c r="L56" s="283">
        <v>30553.757130000024</v>
      </c>
      <c r="M56" s="283">
        <v>29845.637199999997</v>
      </c>
      <c r="N56" s="285">
        <v>26446.998950000034</v>
      </c>
      <c r="O56" s="285">
        <v>27788.41936314</v>
      </c>
      <c r="P56" s="285">
        <v>26455.023697620003</v>
      </c>
      <c r="Q56" s="283">
        <v>26755.35799993</v>
      </c>
      <c r="R56" s="283">
        <v>25815.12621522884</v>
      </c>
      <c r="S56" s="795">
        <v>5.57782815295335</v>
      </c>
      <c r="T56" s="795">
        <v>5.536194107038563</v>
      </c>
      <c r="U56" s="795">
        <v>5.293763539593173</v>
      </c>
      <c r="V56" s="522">
        <v>5.4326103972743365</v>
      </c>
      <c r="W56" s="523">
        <v>5.459415958893774</v>
      </c>
      <c r="X56" s="523">
        <v>5.175231334920517</v>
      </c>
      <c r="Y56" s="523">
        <v>5.149011025169322</v>
      </c>
      <c r="Z56" s="523">
        <v>5.169556903976304</v>
      </c>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1:53" s="286" customFormat="1" ht="11.25">
      <c r="A57" s="297"/>
      <c r="B57" s="59" t="s">
        <v>36</v>
      </c>
      <c r="C57" s="797">
        <v>10313.368510000013</v>
      </c>
      <c r="D57" s="797">
        <v>10172.864430000007</v>
      </c>
      <c r="E57" s="797">
        <v>10563.401400000002</v>
      </c>
      <c r="F57" s="283">
        <v>9751.403620000001</v>
      </c>
      <c r="G57" s="283">
        <v>9317.610739552001</v>
      </c>
      <c r="H57" s="283">
        <v>8430.736540703</v>
      </c>
      <c r="I57" s="283">
        <v>9202.927310396</v>
      </c>
      <c r="J57" s="283">
        <v>9787.855778620245</v>
      </c>
      <c r="K57" s="283">
        <v>53055.557600000015</v>
      </c>
      <c r="L57" s="283">
        <v>50229.57725000004</v>
      </c>
      <c r="M57" s="283">
        <v>53669.64750000001</v>
      </c>
      <c r="N57" s="285">
        <v>49788.64420999992</v>
      </c>
      <c r="O57" s="285">
        <v>44905.58334039999</v>
      </c>
      <c r="P57" s="285">
        <v>43735.14253745</v>
      </c>
      <c r="Q57" s="283">
        <v>45987.21871723</v>
      </c>
      <c r="R57" s="283">
        <v>49959.52668804399</v>
      </c>
      <c r="S57" s="795">
        <v>5.144348090399026</v>
      </c>
      <c r="T57" s="795">
        <v>4.937604112945011</v>
      </c>
      <c r="U57" s="795">
        <v>5.080716472631627</v>
      </c>
      <c r="V57" s="522">
        <v>5.1057925761460705</v>
      </c>
      <c r="W57" s="523">
        <v>4.819431139120445</v>
      </c>
      <c r="X57" s="523">
        <v>5.187582641955401</v>
      </c>
      <c r="Y57" s="523">
        <v>4.9970207485265</v>
      </c>
      <c r="Z57" s="523">
        <v>5.104236087864239</v>
      </c>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1:53" s="286" customFormat="1" ht="11.25">
      <c r="A58" s="297"/>
      <c r="B58" s="59" t="s">
        <v>37</v>
      </c>
      <c r="C58" s="797">
        <v>8902.729550000011</v>
      </c>
      <c r="D58" s="797">
        <v>8360.68597000001</v>
      </c>
      <c r="E58" s="797">
        <v>8689.31448000001</v>
      </c>
      <c r="F58" s="283">
        <v>8581.84641999999</v>
      </c>
      <c r="G58" s="283">
        <v>8071.375213522</v>
      </c>
      <c r="H58" s="283">
        <v>7715.251221740999</v>
      </c>
      <c r="I58" s="283">
        <v>8031.817819717</v>
      </c>
      <c r="J58" s="283">
        <v>8685.6342970304</v>
      </c>
      <c r="K58" s="283">
        <v>50100.16952000011</v>
      </c>
      <c r="L58" s="283">
        <v>47609.468190000014</v>
      </c>
      <c r="M58" s="283">
        <v>47805.032950000015</v>
      </c>
      <c r="N58" s="285">
        <v>48247.23452999998</v>
      </c>
      <c r="O58" s="285">
        <v>43434.75638365</v>
      </c>
      <c r="P58" s="285">
        <v>43398.15651242</v>
      </c>
      <c r="Q58" s="283">
        <v>44017.97004109</v>
      </c>
      <c r="R58" s="283">
        <v>46664.82435448871</v>
      </c>
      <c r="S58" s="795">
        <v>5.627506624639636</v>
      </c>
      <c r="T58" s="795">
        <v>5.6944452118921</v>
      </c>
      <c r="U58" s="795">
        <v>5.5015885384320855</v>
      </c>
      <c r="V58" s="522">
        <v>5.62201094831525</v>
      </c>
      <c r="W58" s="523">
        <v>5.381332825524406</v>
      </c>
      <c r="X58" s="523">
        <v>5.624982941595894</v>
      </c>
      <c r="Y58" s="523">
        <v>5.48044926181368</v>
      </c>
      <c r="Z58" s="523">
        <v>5.372644387116703</v>
      </c>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1:53" s="286" customFormat="1" ht="11.25">
      <c r="A59" s="297"/>
      <c r="B59" s="59" t="s">
        <v>38</v>
      </c>
      <c r="C59" s="797">
        <v>3567.1567000000005</v>
      </c>
      <c r="D59" s="797">
        <v>3213.5711899999974</v>
      </c>
      <c r="E59" s="797">
        <v>3163.6072499999973</v>
      </c>
      <c r="F59" s="283">
        <v>3493.40593</v>
      </c>
      <c r="G59" s="283">
        <v>3889.939846422</v>
      </c>
      <c r="H59" s="283">
        <v>3701.826596739</v>
      </c>
      <c r="I59" s="283">
        <v>3977.8219433540003</v>
      </c>
      <c r="J59" s="283">
        <v>3846.1630487560496</v>
      </c>
      <c r="K59" s="283">
        <v>22241.42893</v>
      </c>
      <c r="L59" s="283">
        <v>18821.73242999999</v>
      </c>
      <c r="M59" s="283">
        <v>19045.98320000002</v>
      </c>
      <c r="N59" s="285">
        <v>19240.883289999998</v>
      </c>
      <c r="O59" s="285">
        <v>20178.8508399</v>
      </c>
      <c r="P59" s="285">
        <v>20077.835312940002</v>
      </c>
      <c r="Q59" s="283">
        <v>21300.74222475</v>
      </c>
      <c r="R59" s="283">
        <v>20593.197968688517</v>
      </c>
      <c r="S59" s="795">
        <v>6.235058002918682</v>
      </c>
      <c r="T59" s="795">
        <v>5.856952068953545</v>
      </c>
      <c r="U59" s="795">
        <v>6.0203374486513885</v>
      </c>
      <c r="V59" s="522">
        <v>5.507771978276798</v>
      </c>
      <c r="W59" s="523">
        <v>5.187445471286832</v>
      </c>
      <c r="X59" s="523">
        <v>5.423764400695294</v>
      </c>
      <c r="Y59" s="523">
        <v>5.35487574056413</v>
      </c>
      <c r="Z59" s="523">
        <v>5.354218660945458</v>
      </c>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1:53" s="286" customFormat="1" ht="11.25">
      <c r="A60" s="297"/>
      <c r="B60" s="59" t="s">
        <v>39</v>
      </c>
      <c r="C60" s="797">
        <v>259.00644</v>
      </c>
      <c r="D60" s="797">
        <v>322.5179</v>
      </c>
      <c r="E60" s="797">
        <v>354.43449999999996</v>
      </c>
      <c r="F60" s="283">
        <v>336.49147000000005</v>
      </c>
      <c r="G60" s="283">
        <v>606.346268404</v>
      </c>
      <c r="H60" s="283">
        <v>676.302014508</v>
      </c>
      <c r="I60" s="283">
        <v>544.32239496</v>
      </c>
      <c r="J60" s="283">
        <v>440.0800728489549</v>
      </c>
      <c r="K60" s="283">
        <v>3378.33298</v>
      </c>
      <c r="L60" s="283">
        <v>2585.1421899999996</v>
      </c>
      <c r="M60" s="283">
        <v>2815.4540600000005</v>
      </c>
      <c r="N60" s="285">
        <v>2807.429200000001</v>
      </c>
      <c r="O60" s="285">
        <v>4431.90658667</v>
      </c>
      <c r="P60" s="285">
        <v>3583.39736219</v>
      </c>
      <c r="Q60" s="283">
        <v>4127.83492259</v>
      </c>
      <c r="R60" s="283">
        <v>3934.112223177852</v>
      </c>
      <c r="S60" s="795">
        <v>13.043432356353765</v>
      </c>
      <c r="T60" s="795">
        <v>8.015499883882413</v>
      </c>
      <c r="U60" s="795">
        <v>7.943510183122695</v>
      </c>
      <c r="V60" s="522">
        <v>8.343240320475287</v>
      </c>
      <c r="W60" s="523">
        <v>7.309200728381629</v>
      </c>
      <c r="X60" s="523">
        <v>5.298516469445785</v>
      </c>
      <c r="Y60" s="523">
        <v>7.583437611258558</v>
      </c>
      <c r="Z60" s="523">
        <v>8.9395372930874</v>
      </c>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1:53" s="286" customFormat="1" ht="11.25">
      <c r="A61" s="297"/>
      <c r="B61" s="59" t="s">
        <v>40</v>
      </c>
      <c r="C61" s="797">
        <v>3689.5053499999995</v>
      </c>
      <c r="D61" s="797">
        <v>3196.306730000002</v>
      </c>
      <c r="E61" s="797">
        <v>3337.4124399999982</v>
      </c>
      <c r="F61" s="283">
        <v>2903.689459999997</v>
      </c>
      <c r="G61" s="283">
        <v>3232.3365114825</v>
      </c>
      <c r="H61" s="283">
        <v>3116.1453144919997</v>
      </c>
      <c r="I61" s="283">
        <v>3226.8849390804</v>
      </c>
      <c r="J61" s="283">
        <v>3168.1109884153184</v>
      </c>
      <c r="K61" s="283">
        <v>19367.876099999998</v>
      </c>
      <c r="L61" s="283">
        <v>18330.67378999999</v>
      </c>
      <c r="M61" s="283">
        <v>17568.031690000003</v>
      </c>
      <c r="N61" s="285">
        <v>16970.6338</v>
      </c>
      <c r="O61" s="285">
        <v>17765.68121921</v>
      </c>
      <c r="P61" s="285">
        <v>17715.64609564</v>
      </c>
      <c r="Q61" s="283">
        <v>18800.950800024</v>
      </c>
      <c r="R61" s="283">
        <v>17906.341903376713</v>
      </c>
      <c r="S61" s="795">
        <v>5.249450607247391</v>
      </c>
      <c r="T61" s="795">
        <v>5.734954539234718</v>
      </c>
      <c r="U61" s="795">
        <v>5.263967821130317</v>
      </c>
      <c r="V61" s="522">
        <v>5.8445071464357</v>
      </c>
      <c r="W61" s="523">
        <v>5.496235047340981</v>
      </c>
      <c r="X61" s="523">
        <v>5.685115521811935</v>
      </c>
      <c r="Y61" s="523">
        <v>5.826346818979516</v>
      </c>
      <c r="Z61" s="523">
        <v>5.652056373294366</v>
      </c>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1:53" s="286" customFormat="1" ht="11.25">
      <c r="A62" s="297"/>
      <c r="B62" s="59" t="s">
        <v>263</v>
      </c>
      <c r="C62" s="797">
        <v>58069.64831999974</v>
      </c>
      <c r="D62" s="797">
        <v>54352.766180000246</v>
      </c>
      <c r="E62" s="797">
        <v>52815.02199999997</v>
      </c>
      <c r="F62" s="283">
        <v>50321.72492999998</v>
      </c>
      <c r="G62" s="283">
        <v>51212.41993915</v>
      </c>
      <c r="H62" s="283">
        <v>49712.35019759</v>
      </c>
      <c r="I62" s="283">
        <v>50385.74042641</v>
      </c>
      <c r="J62" s="283">
        <v>48835.761300443744</v>
      </c>
      <c r="K62" s="283">
        <v>382807.27003000106</v>
      </c>
      <c r="L62" s="283">
        <v>371792.4964300016</v>
      </c>
      <c r="M62" s="283">
        <v>359892.0546300001</v>
      </c>
      <c r="N62" s="285">
        <v>348410.78130000026</v>
      </c>
      <c r="O62" s="285">
        <v>343477.18370429997</v>
      </c>
      <c r="P62" s="285">
        <v>333119.8959474</v>
      </c>
      <c r="Q62" s="283">
        <v>337341.1811866</v>
      </c>
      <c r="R62" s="283">
        <v>325245.4726005117</v>
      </c>
      <c r="S62" s="795">
        <v>6.592209202309886</v>
      </c>
      <c r="T62" s="795">
        <v>6.840360161224088</v>
      </c>
      <c r="U62" s="795">
        <v>6.814198707140561</v>
      </c>
      <c r="V62" s="522">
        <v>6.923665311247914</v>
      </c>
      <c r="W62" s="523">
        <v>6.706911802106121</v>
      </c>
      <c r="X62" s="523">
        <v>6.700948448893677</v>
      </c>
      <c r="Y62" s="523">
        <v>6.695171656339906</v>
      </c>
      <c r="Z62" s="523">
        <v>6.6599857141482985</v>
      </c>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1:53" s="286" customFormat="1" ht="11.25">
      <c r="A63" s="297"/>
      <c r="B63" s="59" t="s">
        <v>42</v>
      </c>
      <c r="C63" s="797">
        <v>8268.925589999999</v>
      </c>
      <c r="D63" s="797">
        <v>7392.8612</v>
      </c>
      <c r="E63" s="797">
        <v>7690.622630000005</v>
      </c>
      <c r="F63" s="283">
        <v>7680.035710000012</v>
      </c>
      <c r="G63" s="283">
        <v>7689.557552456</v>
      </c>
      <c r="H63" s="283">
        <v>7372.474178523999</v>
      </c>
      <c r="I63" s="283">
        <v>7588.559169859</v>
      </c>
      <c r="J63" s="283">
        <v>7548.943043199546</v>
      </c>
      <c r="K63" s="283">
        <v>43605.24496000001</v>
      </c>
      <c r="L63" s="283">
        <v>40190.09591999999</v>
      </c>
      <c r="M63" s="283">
        <v>45659.107770000046</v>
      </c>
      <c r="N63" s="285">
        <v>42849.20877999996</v>
      </c>
      <c r="O63" s="285">
        <v>39367.00207897</v>
      </c>
      <c r="P63" s="285">
        <v>40054.017863290006</v>
      </c>
      <c r="Q63" s="283">
        <v>43618.910720219996</v>
      </c>
      <c r="R63" s="283">
        <v>39802.547040706064</v>
      </c>
      <c r="S63" s="795">
        <v>5.273387030200621</v>
      </c>
      <c r="T63" s="795">
        <v>5.4363384936809025</v>
      </c>
      <c r="U63" s="795">
        <v>5.9369845546562745</v>
      </c>
      <c r="V63" s="522">
        <v>5.579298117612514</v>
      </c>
      <c r="W63" s="523">
        <v>5.119540599107215</v>
      </c>
      <c r="X63" s="523">
        <v>5.432913957158001</v>
      </c>
      <c r="Y63" s="523">
        <v>5.747983213133524</v>
      </c>
      <c r="Z63" s="523">
        <v>5.272598668837769</v>
      </c>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1:53" s="286" customFormat="1" ht="11.25">
      <c r="A64" s="297"/>
      <c r="B64" s="59" t="s">
        <v>43</v>
      </c>
      <c r="C64" s="797">
        <v>2386.1454300000005</v>
      </c>
      <c r="D64" s="797">
        <v>2548.4649599999984</v>
      </c>
      <c r="E64" s="797">
        <v>2772.4917800000035</v>
      </c>
      <c r="F64" s="283">
        <v>2250.855889999998</v>
      </c>
      <c r="G64" s="283">
        <v>2489.414176705</v>
      </c>
      <c r="H64" s="283">
        <v>2367.9943201542</v>
      </c>
      <c r="I64" s="283">
        <v>2618.820420326</v>
      </c>
      <c r="J64" s="283">
        <v>2190.3770067638347</v>
      </c>
      <c r="K64" s="283">
        <v>11888.778130000002</v>
      </c>
      <c r="L64" s="283">
        <v>15034.50405999999</v>
      </c>
      <c r="M64" s="283">
        <v>12693.308770000003</v>
      </c>
      <c r="N64" s="285">
        <v>10733.781049999998</v>
      </c>
      <c r="O64" s="285">
        <v>12198.4785208</v>
      </c>
      <c r="P64" s="285">
        <v>11249.90550752</v>
      </c>
      <c r="Q64" s="283">
        <v>12585.68619478</v>
      </c>
      <c r="R64" s="283">
        <v>10581.07578029268</v>
      </c>
      <c r="S64" s="795">
        <v>4.982419755530157</v>
      </c>
      <c r="T64" s="795">
        <v>5.899435266318121</v>
      </c>
      <c r="U64" s="795">
        <v>4.578303481931329</v>
      </c>
      <c r="V64" s="522">
        <v>4.7687553422178475</v>
      </c>
      <c r="W64" s="523">
        <v>4.900140215697639</v>
      </c>
      <c r="X64" s="523">
        <v>4.750816085904895</v>
      </c>
      <c r="Y64" s="523">
        <v>4.805860721527935</v>
      </c>
      <c r="Z64" s="523">
        <v>4.830709849317518</v>
      </c>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1:53" s="286" customFormat="1" ht="11.25">
      <c r="A65" s="297"/>
      <c r="B65" s="59" t="s">
        <v>44</v>
      </c>
      <c r="C65" s="797">
        <v>6030.384580000015</v>
      </c>
      <c r="D65" s="797">
        <v>6206.37517</v>
      </c>
      <c r="E65" s="797">
        <v>6051.362330000005</v>
      </c>
      <c r="F65" s="283">
        <v>5866.798390000009</v>
      </c>
      <c r="G65" s="283">
        <v>5798.9993306682</v>
      </c>
      <c r="H65" s="283">
        <v>5856.3490206080005</v>
      </c>
      <c r="I65" s="283">
        <v>5764.8362950603005</v>
      </c>
      <c r="J65" s="283">
        <v>5885.848835498753</v>
      </c>
      <c r="K65" s="283">
        <v>37256.39443999995</v>
      </c>
      <c r="L65" s="283">
        <v>37880.54763</v>
      </c>
      <c r="M65" s="283">
        <v>35733.087909999966</v>
      </c>
      <c r="N65" s="285">
        <v>33871.93623</v>
      </c>
      <c r="O65" s="285">
        <v>32430.025744239996</v>
      </c>
      <c r="P65" s="285">
        <v>32845.50665549</v>
      </c>
      <c r="Q65" s="283">
        <v>33280.852650479996</v>
      </c>
      <c r="R65" s="283">
        <v>34273.813138619866</v>
      </c>
      <c r="S65" s="795">
        <v>6.178112514343133</v>
      </c>
      <c r="T65" s="795">
        <v>6.103489813684596</v>
      </c>
      <c r="U65" s="795">
        <v>5.904965850887982</v>
      </c>
      <c r="V65" s="522">
        <v>5.773495862365904</v>
      </c>
      <c r="W65" s="523">
        <v>5.592348592408475</v>
      </c>
      <c r="X65" s="523">
        <v>5.608529570199695</v>
      </c>
      <c r="Y65" s="523">
        <v>5.7730785311279815</v>
      </c>
      <c r="Z65" s="523">
        <v>5.823087560779257</v>
      </c>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1:53" s="286" customFormat="1" ht="11.25">
      <c r="A66" s="297"/>
      <c r="B66" s="59" t="s">
        <v>45</v>
      </c>
      <c r="C66" s="797">
        <v>9363.776769999986</v>
      </c>
      <c r="D66" s="797">
        <v>9378.392020000007</v>
      </c>
      <c r="E66" s="797">
        <v>9721.480849999998</v>
      </c>
      <c r="F66" s="283">
        <v>9430.77195</v>
      </c>
      <c r="G66" s="283">
        <v>9437.666337681001</v>
      </c>
      <c r="H66" s="283">
        <v>9550.251994272</v>
      </c>
      <c r="I66" s="283">
        <v>10001.181402353</v>
      </c>
      <c r="J66" s="283">
        <v>9779.834481177084</v>
      </c>
      <c r="K66" s="283">
        <v>51254.27332000008</v>
      </c>
      <c r="L66" s="283">
        <v>48711.110940000064</v>
      </c>
      <c r="M66" s="283">
        <v>48574.15322000002</v>
      </c>
      <c r="N66" s="285">
        <v>50089.97258999998</v>
      </c>
      <c r="O66" s="285">
        <v>48878.1583506</v>
      </c>
      <c r="P66" s="285">
        <v>47894.54309601</v>
      </c>
      <c r="Q66" s="283">
        <v>49878.225367830004</v>
      </c>
      <c r="R66" s="283">
        <v>48440.494919446086</v>
      </c>
      <c r="S66" s="795">
        <v>5.473675267890881</v>
      </c>
      <c r="T66" s="795">
        <v>5.193972573989291</v>
      </c>
      <c r="U66" s="795">
        <v>4.996579633235613</v>
      </c>
      <c r="V66" s="522">
        <v>5.311333245631073</v>
      </c>
      <c r="W66" s="523">
        <v>5.179051324949703</v>
      </c>
      <c r="X66" s="523">
        <v>5.015003072666139</v>
      </c>
      <c r="Y66" s="523">
        <v>4.98723334386226</v>
      </c>
      <c r="Z66" s="523">
        <v>4.9530996677579635</v>
      </c>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1:53" s="286" customFormat="1" ht="11.25">
      <c r="A67" s="297"/>
      <c r="B67" s="59" t="s">
        <v>71</v>
      </c>
      <c r="C67" s="797">
        <v>8147.067960000002</v>
      </c>
      <c r="D67" s="797">
        <v>8556.80145999999</v>
      </c>
      <c r="E67" s="797">
        <v>7921.317840000005</v>
      </c>
      <c r="F67" s="283">
        <v>7624.514920000004</v>
      </c>
      <c r="G67" s="283">
        <v>8368.526614449</v>
      </c>
      <c r="H67" s="283">
        <v>7704.867742702</v>
      </c>
      <c r="I67" s="283">
        <v>7876.188375087</v>
      </c>
      <c r="J67" s="283">
        <v>7907.970667137469</v>
      </c>
      <c r="K67" s="283">
        <v>62528.75918000007</v>
      </c>
      <c r="L67" s="283">
        <v>65981.33367999998</v>
      </c>
      <c r="M67" s="283">
        <v>57479.06877000001</v>
      </c>
      <c r="N67" s="285">
        <v>56559.30378999996</v>
      </c>
      <c r="O67" s="285">
        <v>57737.16664631</v>
      </c>
      <c r="P67" s="285">
        <v>54789.60878727</v>
      </c>
      <c r="Q67" s="283">
        <v>55801.06594637</v>
      </c>
      <c r="R67" s="283">
        <v>53547.88689529738</v>
      </c>
      <c r="S67" s="795">
        <v>7.675001544973003</v>
      </c>
      <c r="T67" s="795">
        <v>7.710981023509696</v>
      </c>
      <c r="U67" s="795">
        <v>7.256250781877473</v>
      </c>
      <c r="V67" s="522">
        <v>7.418085528515161</v>
      </c>
      <c r="W67" s="523">
        <v>6.899322820653003</v>
      </c>
      <c r="X67" s="523">
        <v>7.111038192597966</v>
      </c>
      <c r="Y67" s="523">
        <v>7.0847805167881885</v>
      </c>
      <c r="Z67" s="523">
        <v>6.77138157806049</v>
      </c>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1:53" s="286" customFormat="1" ht="11.25">
      <c r="A68" s="297"/>
      <c r="B68" s="59" t="s">
        <v>34</v>
      </c>
      <c r="C68" s="797">
        <v>4054.441769999997</v>
      </c>
      <c r="D68" s="797">
        <v>4372.041389999996</v>
      </c>
      <c r="E68" s="797">
        <v>4484.242749999997</v>
      </c>
      <c r="F68" s="283">
        <v>3983.4022100000043</v>
      </c>
      <c r="G68" s="283">
        <v>3944.6270833309</v>
      </c>
      <c r="H68" s="283">
        <v>4094.6446586578</v>
      </c>
      <c r="I68" s="283">
        <v>4002.4826265514002</v>
      </c>
      <c r="J68" s="283">
        <v>4295.99718838059</v>
      </c>
      <c r="K68" s="283">
        <v>20496.781410000014</v>
      </c>
      <c r="L68" s="283">
        <v>22105.005149999968</v>
      </c>
      <c r="M68" s="283">
        <v>22560.1034</v>
      </c>
      <c r="N68" s="285">
        <v>20824.782949999993</v>
      </c>
      <c r="O68" s="285">
        <v>18619.287604519</v>
      </c>
      <c r="P68" s="285">
        <v>20583.722862175</v>
      </c>
      <c r="Q68" s="283">
        <v>22307.525372297</v>
      </c>
      <c r="R68" s="283">
        <v>22645.040689193316</v>
      </c>
      <c r="S68" s="795">
        <v>5.055389267558781</v>
      </c>
      <c r="T68" s="795">
        <v>5.055991738907117</v>
      </c>
      <c r="U68" s="795">
        <v>5.030972821442376</v>
      </c>
      <c r="V68" s="522">
        <v>5.227888586726463</v>
      </c>
      <c r="W68" s="523">
        <v>4.720164216080118</v>
      </c>
      <c r="X68" s="523">
        <v>5.026986363432626</v>
      </c>
      <c r="Y68" s="523">
        <v>5.573422161614104</v>
      </c>
      <c r="Z68" s="523">
        <v>5.271195416617473</v>
      </c>
      <c r="AA68" s="284"/>
      <c r="AB68" s="284"/>
      <c r="AC68" s="284"/>
      <c r="AD68" s="284"/>
      <c r="AE68" s="284"/>
      <c r="AF68" s="284"/>
      <c r="AG68" s="284"/>
      <c r="AH68" s="284"/>
      <c r="AI68" s="284"/>
      <c r="AJ68" s="284"/>
      <c r="AK68" s="284"/>
      <c r="AL68" s="284"/>
      <c r="AM68" s="284"/>
      <c r="AN68" s="284"/>
      <c r="AO68" s="284"/>
      <c r="AP68" s="284"/>
      <c r="AQ68" s="284"/>
      <c r="AR68" s="284"/>
      <c r="AS68" s="284"/>
      <c r="AT68" s="284"/>
      <c r="AU68" s="284"/>
      <c r="AV68" s="284"/>
      <c r="AW68" s="284"/>
      <c r="AX68" s="284"/>
      <c r="AY68" s="284"/>
      <c r="AZ68" s="284"/>
      <c r="BA68" s="284"/>
    </row>
    <row r="69" spans="1:53" s="286" customFormat="1" ht="11.25">
      <c r="A69" s="297"/>
      <c r="B69" s="59" t="s">
        <v>41</v>
      </c>
      <c r="C69" s="797">
        <v>5261.2530400000005</v>
      </c>
      <c r="D69" s="797">
        <v>5296.752869999994</v>
      </c>
      <c r="E69" s="797">
        <v>5250.247509999999</v>
      </c>
      <c r="F69" s="283">
        <v>5273.432970000008</v>
      </c>
      <c r="G69" s="283">
        <v>5137.697987637</v>
      </c>
      <c r="H69" s="283">
        <v>4401.407121893</v>
      </c>
      <c r="I69" s="283">
        <v>4803.6720614900005</v>
      </c>
      <c r="J69" s="283">
        <v>4984.354570904079</v>
      </c>
      <c r="K69" s="283">
        <v>32075.440029999998</v>
      </c>
      <c r="L69" s="283">
        <v>32771.01246000001</v>
      </c>
      <c r="M69" s="283">
        <v>33148.07983999996</v>
      </c>
      <c r="N69" s="285">
        <v>32383.952820000002</v>
      </c>
      <c r="O69" s="285">
        <v>30582.37856687</v>
      </c>
      <c r="P69" s="285">
        <v>27076.921453839997</v>
      </c>
      <c r="Q69" s="283">
        <v>30295.36259038</v>
      </c>
      <c r="R69" s="283">
        <v>30155.642384819883</v>
      </c>
      <c r="S69" s="795">
        <v>6.096540080117491</v>
      </c>
      <c r="T69" s="795">
        <v>6.187000463172459</v>
      </c>
      <c r="U69" s="795">
        <v>6.313622315302991</v>
      </c>
      <c r="V69" s="522">
        <v>6.140962254423034</v>
      </c>
      <c r="W69" s="523">
        <v>5.952545019279318</v>
      </c>
      <c r="X69" s="523">
        <v>6.151878411600899</v>
      </c>
      <c r="Y69" s="523">
        <v>6.306709159697092</v>
      </c>
      <c r="Z69" s="523">
        <v>6.050059632766083</v>
      </c>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1:53" s="286" customFormat="1" ht="11.25">
      <c r="A70" s="297"/>
      <c r="B70" s="288" t="s">
        <v>46</v>
      </c>
      <c r="C70" s="797">
        <v>12413.769269999993</v>
      </c>
      <c r="D70" s="797">
        <v>12951.199829999987</v>
      </c>
      <c r="E70" s="797">
        <v>13100.586059999954</v>
      </c>
      <c r="F70" s="283">
        <v>11984.966979999988</v>
      </c>
      <c r="G70" s="283">
        <v>11573.108770951001</v>
      </c>
      <c r="H70" s="283">
        <v>11731.745386425</v>
      </c>
      <c r="I70" s="283">
        <v>12461.993398681</v>
      </c>
      <c r="J70" s="283">
        <v>12793.269405016148</v>
      </c>
      <c r="K70" s="283">
        <v>61028.00386999995</v>
      </c>
      <c r="L70" s="283">
        <v>62799.311759999946</v>
      </c>
      <c r="M70" s="283">
        <v>63932.17159000009</v>
      </c>
      <c r="N70" s="285">
        <v>60300.95797999973</v>
      </c>
      <c r="O70" s="285">
        <v>58656.764713900004</v>
      </c>
      <c r="P70" s="285">
        <v>59730.303065340006</v>
      </c>
      <c r="Q70" s="283">
        <v>61894.06780539</v>
      </c>
      <c r="R70" s="283">
        <v>62836.15709927684</v>
      </c>
      <c r="S70" s="795">
        <v>4.916154194800818</v>
      </c>
      <c r="T70" s="795">
        <v>4.848918446500413</v>
      </c>
      <c r="U70" s="795">
        <v>4.880100118971343</v>
      </c>
      <c r="V70" s="522">
        <v>5.0313829049865095</v>
      </c>
      <c r="W70" s="523">
        <v>5.068367184203003</v>
      </c>
      <c r="X70" s="523">
        <v>5.0913398729616945</v>
      </c>
      <c r="Y70" s="523">
        <v>4.966626592174329</v>
      </c>
      <c r="Z70" s="523">
        <v>4.911657459088545</v>
      </c>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1:53" s="286" customFormat="1" ht="11.25">
      <c r="A71" s="297"/>
      <c r="B71" s="288" t="s">
        <v>47</v>
      </c>
      <c r="C71" s="797">
        <v>5081.781889999999</v>
      </c>
      <c r="D71" s="797">
        <v>5105.234130000003</v>
      </c>
      <c r="E71" s="797">
        <v>4570.144349999997</v>
      </c>
      <c r="F71" s="283">
        <v>4614.810170000002</v>
      </c>
      <c r="G71" s="283">
        <v>4544.8236493088</v>
      </c>
      <c r="H71" s="283">
        <v>4558.452369939</v>
      </c>
      <c r="I71" s="283">
        <v>4614.957374921</v>
      </c>
      <c r="J71" s="283">
        <v>4339.686830318266</v>
      </c>
      <c r="K71" s="283">
        <v>33224.95989</v>
      </c>
      <c r="L71" s="283">
        <v>33018.91229999997</v>
      </c>
      <c r="M71" s="283">
        <v>29564.458339999983</v>
      </c>
      <c r="N71" s="285">
        <v>30275.04873999999</v>
      </c>
      <c r="O71" s="285">
        <v>28861.10534395</v>
      </c>
      <c r="P71" s="285">
        <v>29001.44649611</v>
      </c>
      <c r="Q71" s="283">
        <v>30543.7543306</v>
      </c>
      <c r="R71" s="283">
        <v>26712.226504024155</v>
      </c>
      <c r="S71" s="795">
        <v>6.5380531099495895</v>
      </c>
      <c r="T71" s="795">
        <v>6.467658771214857</v>
      </c>
      <c r="U71" s="795">
        <v>6.469042567550411</v>
      </c>
      <c r="V71" s="522">
        <v>6.5604104231225575</v>
      </c>
      <c r="W71" s="523">
        <v>6.350324582635752</v>
      </c>
      <c r="X71" s="523">
        <v>6.362125594941356</v>
      </c>
      <c r="Y71" s="523">
        <v>6.618426097840796</v>
      </c>
      <c r="Z71" s="523">
        <v>6.155335061830975</v>
      </c>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1:53" s="286" customFormat="1" ht="11.25">
      <c r="A72" s="297"/>
      <c r="B72" s="288" t="s">
        <v>48</v>
      </c>
      <c r="C72" s="797">
        <v>5274.3814800000055</v>
      </c>
      <c r="D72" s="797">
        <v>5768.949740000004</v>
      </c>
      <c r="E72" s="797">
        <v>5877.041080000002</v>
      </c>
      <c r="F72" s="283">
        <v>5595.062969999997</v>
      </c>
      <c r="G72" s="283">
        <v>5730.966732272999</v>
      </c>
      <c r="H72" s="283">
        <v>5943.9455026779</v>
      </c>
      <c r="I72" s="283">
        <v>5544.878877246</v>
      </c>
      <c r="J72" s="283">
        <v>5602.666402057608</v>
      </c>
      <c r="K72" s="283">
        <v>28037.211320000002</v>
      </c>
      <c r="L72" s="283">
        <v>32196.210960000026</v>
      </c>
      <c r="M72" s="283">
        <v>34622.41157</v>
      </c>
      <c r="N72" s="285">
        <v>31084.042400000017</v>
      </c>
      <c r="O72" s="285">
        <v>29632.680563690003</v>
      </c>
      <c r="P72" s="285">
        <v>30774.84521865</v>
      </c>
      <c r="Q72" s="283">
        <v>30545.63032186</v>
      </c>
      <c r="R72" s="283">
        <v>30315.548309800906</v>
      </c>
      <c r="S72" s="795">
        <v>5.315734447027516</v>
      </c>
      <c r="T72" s="795">
        <v>5.580948424071382</v>
      </c>
      <c r="U72" s="795">
        <v>5.8911297536821</v>
      </c>
      <c r="V72" s="522">
        <v>5.555619760969381</v>
      </c>
      <c r="W72" s="523">
        <v>5.170625122777004</v>
      </c>
      <c r="X72" s="523">
        <v>5.1775113356583</v>
      </c>
      <c r="Y72" s="523">
        <v>5.508800281861384</v>
      </c>
      <c r="Z72" s="523">
        <v>5.4109143993772975</v>
      </c>
      <c r="AA72" s="284"/>
      <c r="AB72" s="284"/>
      <c r="AC72" s="284"/>
      <c r="AD72" s="284"/>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1:53" s="286" customFormat="1" ht="11.25">
      <c r="A73" s="297"/>
      <c r="B73" s="288" t="s">
        <v>262</v>
      </c>
      <c r="C73" s="797">
        <v>14214.123040000031</v>
      </c>
      <c r="D73" s="797">
        <v>14833.799790000026</v>
      </c>
      <c r="E73" s="797">
        <v>15658.372950000006</v>
      </c>
      <c r="F73" s="283">
        <v>14545.140810000004</v>
      </c>
      <c r="G73" s="283">
        <v>14272.580217462</v>
      </c>
      <c r="H73" s="283">
        <v>14535.366047890999</v>
      </c>
      <c r="I73" s="283">
        <v>16185.677393395</v>
      </c>
      <c r="J73" s="283">
        <v>16222.061156230078</v>
      </c>
      <c r="K73" s="283">
        <v>87911.02437999989</v>
      </c>
      <c r="L73" s="283">
        <v>91661.85405000007</v>
      </c>
      <c r="M73" s="283">
        <v>96568.07533000004</v>
      </c>
      <c r="N73" s="285">
        <v>88670.6099599998</v>
      </c>
      <c r="O73" s="285">
        <v>87178.43191135</v>
      </c>
      <c r="P73" s="285">
        <v>86318.6268262</v>
      </c>
      <c r="Q73" s="283">
        <v>94815.27839309999</v>
      </c>
      <c r="R73" s="283">
        <v>96297.32480639336</v>
      </c>
      <c r="S73" s="795">
        <v>6.1847659635848835</v>
      </c>
      <c r="T73" s="795">
        <v>6.179256518737193</v>
      </c>
      <c r="U73" s="795">
        <v>6.167184524111108</v>
      </c>
      <c r="V73" s="522">
        <v>6.096235926367754</v>
      </c>
      <c r="W73" s="523">
        <v>6.108105933410012</v>
      </c>
      <c r="X73" s="523">
        <v>5.938524461083273</v>
      </c>
      <c r="Y73" s="523">
        <v>5.857974064884791</v>
      </c>
      <c r="Z73" s="523">
        <v>5.936195399522976</v>
      </c>
      <c r="AA73" s="284"/>
      <c r="AB73" s="284"/>
      <c r="AC73" s="284"/>
      <c r="AD73" s="284"/>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1:53" s="286" customFormat="1" ht="11.25">
      <c r="A74" s="297"/>
      <c r="B74" s="288" t="s">
        <v>49</v>
      </c>
      <c r="C74" s="797">
        <v>23636.085909999983</v>
      </c>
      <c r="D74" s="797">
        <v>24875.414509999995</v>
      </c>
      <c r="E74" s="797">
        <v>25696.685530000042</v>
      </c>
      <c r="F74" s="283">
        <v>23858.531139999926</v>
      </c>
      <c r="G74" s="283">
        <v>22689.624412155</v>
      </c>
      <c r="H74" s="283">
        <v>22172.272597191997</v>
      </c>
      <c r="I74" s="283">
        <v>22208.479965735</v>
      </c>
      <c r="J74" s="283">
        <v>22707.253610585594</v>
      </c>
      <c r="K74" s="283">
        <v>123285.77679000044</v>
      </c>
      <c r="L74" s="283">
        <v>128871.3476699999</v>
      </c>
      <c r="M74" s="283">
        <v>132304.38049999988</v>
      </c>
      <c r="N74" s="285">
        <v>119590.63612000026</v>
      </c>
      <c r="O74" s="285">
        <v>114677.736629</v>
      </c>
      <c r="P74" s="285">
        <v>117891.6012445</v>
      </c>
      <c r="Q74" s="283">
        <v>117221.7724349</v>
      </c>
      <c r="R74" s="283">
        <v>118674.70570536362</v>
      </c>
      <c r="S74" s="795">
        <v>5.215997998122039</v>
      </c>
      <c r="T74" s="795">
        <v>5.180671366026613</v>
      </c>
      <c r="U74" s="795">
        <v>5.148694384944659</v>
      </c>
      <c r="V74" s="522">
        <v>5.012489470464552</v>
      </c>
      <c r="W74" s="523">
        <v>5.054192812798007</v>
      </c>
      <c r="X74" s="523">
        <v>5.317073418059561</v>
      </c>
      <c r="Y74" s="523">
        <v>5.278243833695914</v>
      </c>
      <c r="Z74" s="523">
        <v>5.226290582760754</v>
      </c>
      <c r="AA74" s="284"/>
      <c r="AB74" s="284"/>
      <c r="AC74" s="284"/>
      <c r="AD74" s="284"/>
      <c r="AE74" s="284"/>
      <c r="AF74" s="284"/>
      <c r="AG74" s="284"/>
      <c r="AH74" s="284"/>
      <c r="AI74" s="284"/>
      <c r="AJ74" s="284"/>
      <c r="AK74" s="284"/>
      <c r="AL74" s="284"/>
      <c r="AM74" s="284"/>
      <c r="AN74" s="284"/>
      <c r="AO74" s="284"/>
      <c r="AP74" s="284"/>
      <c r="AQ74" s="284"/>
      <c r="AR74" s="284"/>
      <c r="AS74" s="284"/>
      <c r="AT74" s="284"/>
      <c r="AU74" s="284"/>
      <c r="AV74" s="284"/>
      <c r="AW74" s="284"/>
      <c r="AX74" s="284"/>
      <c r="AY74" s="284"/>
      <c r="AZ74" s="284"/>
      <c r="BA74" s="284"/>
    </row>
    <row r="75" spans="1:53" s="287" customFormat="1" ht="11.25">
      <c r="A75" s="298" t="s">
        <v>22</v>
      </c>
      <c r="B75" s="302"/>
      <c r="C75" s="798">
        <v>214171.57120999982</v>
      </c>
      <c r="D75" s="798">
        <v>212587.60527000026</v>
      </c>
      <c r="E75" s="798">
        <v>214552.30573999995</v>
      </c>
      <c r="F75" s="299">
        <v>202430.81006999998</v>
      </c>
      <c r="G75" s="299">
        <v>202286.1764561145</v>
      </c>
      <c r="H75" s="299">
        <v>197538.6004</v>
      </c>
      <c r="I75" s="299">
        <v>203609.0678758461</v>
      </c>
      <c r="J75" s="299">
        <v>203184.2379377843</v>
      </c>
      <c r="K75" s="299">
        <v>1262330.3987300016</v>
      </c>
      <c r="L75" s="299">
        <v>1253423.2159700014</v>
      </c>
      <c r="M75" s="299">
        <v>1252857.9774500004</v>
      </c>
      <c r="N75" s="299">
        <v>1195154.16694</v>
      </c>
      <c r="O75" s="299">
        <v>1160004.799642209</v>
      </c>
      <c r="P75" s="299">
        <v>1144246.090875355</v>
      </c>
      <c r="Q75" s="299">
        <v>1185757.999884261</v>
      </c>
      <c r="R75" s="299">
        <v>1163528.0810929714</v>
      </c>
      <c r="S75" s="793">
        <v>5.89401474527289</v>
      </c>
      <c r="T75" s="793">
        <v>5.896031494301238</v>
      </c>
      <c r="U75" s="793">
        <v>5.839405794912529</v>
      </c>
      <c r="V75" s="524">
        <v>5.90401316146845</v>
      </c>
      <c r="W75" s="525">
        <v>5.734473902095179</v>
      </c>
      <c r="X75" s="525">
        <v>5.792518976735289</v>
      </c>
      <c r="Y75" s="525">
        <v>5.823699367885206</v>
      </c>
      <c r="Z75" s="525">
        <v>5.726468218707239</v>
      </c>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row>
    <row r="76" spans="1:55" s="286" customFormat="1" ht="11.25">
      <c r="A76" s="284"/>
      <c r="B76" s="284"/>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row>
    <row r="77" spans="1:56" s="286" customFormat="1" ht="11.25">
      <c r="A77" s="517" t="s">
        <v>280</v>
      </c>
      <c r="C77" s="799"/>
      <c r="D77" s="799"/>
      <c r="E77" s="799"/>
      <c r="AD77" s="284"/>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row>
  </sheetData>
  <sheetProtection/>
  <mergeCells count="5">
    <mergeCell ref="S5:Z5"/>
    <mergeCell ref="A5:A6"/>
    <mergeCell ref="B5:B6"/>
    <mergeCell ref="C5:J5"/>
    <mergeCell ref="K5:R5"/>
  </mergeCells>
  <hyperlinks>
    <hyperlink ref="G3" location="Sommaire!A1" display="Retour au sommaire"/>
  </hyperlinks>
  <printOptions/>
  <pageMargins left="0" right="0" top="0" bottom="0" header="0.5118110236220472" footer="0.19"/>
  <pageSetup fitToHeight="1" fitToWidth="1" horizontalDpi="600" verticalDpi="600" orientation="landscape" paperSize="9" scale="45" r:id="rId1"/>
  <headerFooter alignWithMargins="0">
    <oddFooter>&amp;L&amp;F&amp;R&amp;D&amp;T</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11.421875" style="305" customWidth="1"/>
    <col min="2" max="3" width="13.28125" style="305" customWidth="1"/>
    <col min="4" max="4" width="12.8515625" style="305" customWidth="1"/>
    <col min="5" max="6" width="14.421875" style="305" customWidth="1"/>
    <col min="7" max="7" width="13.7109375" style="305" customWidth="1"/>
    <col min="8" max="8" width="11.57421875" style="305" bestFit="1" customWidth="1"/>
    <col min="9" max="9" width="11.57421875" style="305" customWidth="1"/>
    <col min="10" max="10" width="11.57421875" style="305" bestFit="1" customWidth="1"/>
    <col min="11" max="12" width="11.421875" style="305" customWidth="1"/>
    <col min="13" max="13" width="12.57421875" style="305" bestFit="1" customWidth="1"/>
    <col min="14" max="16" width="13.7109375" style="305" bestFit="1" customWidth="1"/>
    <col min="17" max="17" width="14.00390625" style="305" bestFit="1" customWidth="1"/>
    <col min="18" max="18" width="14.8515625" style="305" bestFit="1" customWidth="1"/>
    <col min="19" max="16384" width="11.421875" style="305" customWidth="1"/>
  </cols>
  <sheetData>
    <row r="1" spans="1:4" s="279" customFormat="1" ht="15.75">
      <c r="A1" s="80" t="s">
        <v>70</v>
      </c>
      <c r="B1" s="202"/>
      <c r="C1" s="202"/>
      <c r="D1" s="202"/>
    </row>
    <row r="2" spans="1:4" s="279" customFormat="1" ht="12.75">
      <c r="A2" s="230" t="s">
        <v>274</v>
      </c>
      <c r="B2" s="235"/>
      <c r="C2" s="235"/>
      <c r="D2" s="235"/>
    </row>
    <row r="3" spans="1:7" s="279" customFormat="1" ht="12.75">
      <c r="A3" s="272"/>
      <c r="B3" s="252"/>
      <c r="C3" s="252"/>
      <c r="D3" s="248" t="s">
        <v>150</v>
      </c>
      <c r="E3" s="281"/>
      <c r="F3" s="281"/>
      <c r="G3" s="281"/>
    </row>
    <row r="4" spans="1:7" s="279" customFormat="1" ht="12.75">
      <c r="A4" s="272"/>
      <c r="B4" s="252"/>
      <c r="C4" s="252"/>
      <c r="D4" s="248"/>
      <c r="E4" s="281"/>
      <c r="F4" s="281"/>
      <c r="G4" s="281"/>
    </row>
    <row r="5" spans="1:16" s="306" customFormat="1" ht="38.25" customHeight="1">
      <c r="A5" s="904"/>
      <c r="B5" s="973" t="s">
        <v>66</v>
      </c>
      <c r="C5" s="973"/>
      <c r="D5" s="974"/>
      <c r="E5" s="973" t="s">
        <v>67</v>
      </c>
      <c r="F5" s="973"/>
      <c r="G5" s="974"/>
      <c r="H5" s="973" t="s">
        <v>23</v>
      </c>
      <c r="I5" s="973"/>
      <c r="J5" s="974"/>
      <c r="K5" s="973" t="s">
        <v>192</v>
      </c>
      <c r="L5" s="973"/>
      <c r="M5" s="974"/>
      <c r="N5" s="973" t="s">
        <v>193</v>
      </c>
      <c r="O5" s="973"/>
      <c r="P5" s="974"/>
    </row>
    <row r="6" spans="1:16" s="303" customFormat="1" ht="33.75">
      <c r="A6" s="905"/>
      <c r="B6" s="307" t="s">
        <v>210</v>
      </c>
      <c r="C6" s="307" t="s">
        <v>303</v>
      </c>
      <c r="D6" s="307" t="s">
        <v>117</v>
      </c>
      <c r="E6" s="307" t="s">
        <v>210</v>
      </c>
      <c r="F6" s="307" t="s">
        <v>303</v>
      </c>
      <c r="G6" s="307" t="s">
        <v>117</v>
      </c>
      <c r="H6" s="307" t="s">
        <v>210</v>
      </c>
      <c r="I6" s="307" t="s">
        <v>303</v>
      </c>
      <c r="J6" s="307" t="s">
        <v>117</v>
      </c>
      <c r="K6" s="307" t="s">
        <v>210</v>
      </c>
      <c r="L6" s="307" t="s">
        <v>303</v>
      </c>
      <c r="M6" s="307" t="s">
        <v>117</v>
      </c>
      <c r="N6" s="307" t="s">
        <v>210</v>
      </c>
      <c r="O6" s="307" t="s">
        <v>303</v>
      </c>
      <c r="P6" s="307" t="s">
        <v>117</v>
      </c>
    </row>
    <row r="7" spans="1:16" s="303" customFormat="1" ht="11.25">
      <c r="A7" s="308" t="s">
        <v>118</v>
      </c>
      <c r="B7" s="439">
        <v>11118.57106071087</v>
      </c>
      <c r="C7" s="438">
        <v>939.9900257240631</v>
      </c>
      <c r="D7" s="440">
        <v>12058.561086434933</v>
      </c>
      <c r="E7" s="438">
        <v>46770.35640335199</v>
      </c>
      <c r="F7" s="438">
        <v>9078.890286692207</v>
      </c>
      <c r="G7" s="440">
        <v>55849.246690044194</v>
      </c>
      <c r="H7" s="442">
        <v>4.206507846014675</v>
      </c>
      <c r="I7" s="441">
        <v>9.65849640766012</v>
      </c>
      <c r="J7" s="442">
        <v>4.631501743012342</v>
      </c>
      <c r="K7" s="443">
        <v>6.150597736273351</v>
      </c>
      <c r="L7" s="443">
        <v>4.194130753070378</v>
      </c>
      <c r="M7" s="443">
        <v>5.934791600383547</v>
      </c>
      <c r="N7" s="443">
        <v>4.894738063530445</v>
      </c>
      <c r="O7" s="443">
        <v>4.36474808414593</v>
      </c>
      <c r="P7" s="443">
        <v>4.7999913021077765</v>
      </c>
    </row>
    <row r="8" spans="1:16" s="303" customFormat="1" ht="11.25">
      <c r="A8" s="309" t="s">
        <v>119</v>
      </c>
      <c r="B8" s="445">
        <v>10645.925610549331</v>
      </c>
      <c r="C8" s="444">
        <v>1177.1956809245844</v>
      </c>
      <c r="D8" s="440">
        <v>11823.121291473915</v>
      </c>
      <c r="E8" s="444">
        <v>42672.28640229401</v>
      </c>
      <c r="F8" s="444">
        <v>10076.000578725409</v>
      </c>
      <c r="G8" s="440">
        <v>52748.286981019424</v>
      </c>
      <c r="H8" s="442">
        <v>4.008320926083582</v>
      </c>
      <c r="I8" s="442">
        <v>8.559325133449002</v>
      </c>
      <c r="J8" s="442">
        <v>4.461451902642506</v>
      </c>
      <c r="K8" s="446">
        <v>5.8891385955303495</v>
      </c>
      <c r="L8" s="446">
        <v>5.252515955096727</v>
      </c>
      <c r="M8" s="446">
        <v>5.818916571222521</v>
      </c>
      <c r="N8" s="446">
        <v>4.465855737977906</v>
      </c>
      <c r="O8" s="446">
        <v>4.844116718351527</v>
      </c>
      <c r="P8" s="446">
        <v>4.533477776614532</v>
      </c>
    </row>
    <row r="9" spans="1:16" s="303" customFormat="1" ht="11.25">
      <c r="A9" s="309" t="s">
        <v>120</v>
      </c>
      <c r="B9" s="445">
        <v>10989.574527270717</v>
      </c>
      <c r="C9" s="444">
        <v>1316.9210355389832</v>
      </c>
      <c r="D9" s="440">
        <v>12306.495562809701</v>
      </c>
      <c r="E9" s="444">
        <v>45515.00297852945</v>
      </c>
      <c r="F9" s="444">
        <v>12249.453741407162</v>
      </c>
      <c r="G9" s="440">
        <v>57764.45671993661</v>
      </c>
      <c r="H9" s="442">
        <v>4.141652878879305</v>
      </c>
      <c r="I9" s="442">
        <v>9.30158560068392</v>
      </c>
      <c r="J9" s="442">
        <v>4.693818514386916</v>
      </c>
      <c r="K9" s="446">
        <v>6.079239125330283</v>
      </c>
      <c r="L9" s="446">
        <v>5.87595491799477</v>
      </c>
      <c r="M9" s="446">
        <v>6.056816063939961</v>
      </c>
      <c r="N9" s="446">
        <v>4.763359415510953</v>
      </c>
      <c r="O9" s="446">
        <v>5.889021462018435</v>
      </c>
      <c r="P9" s="446">
        <v>4.964594981298169</v>
      </c>
    </row>
    <row r="10" spans="1:16" s="303" customFormat="1" ht="11.25">
      <c r="A10" s="309" t="s">
        <v>121</v>
      </c>
      <c r="B10" s="445">
        <v>16764.120079642995</v>
      </c>
      <c r="C10" s="444">
        <v>2187.9687984538405</v>
      </c>
      <c r="D10" s="440">
        <v>18952.088878096834</v>
      </c>
      <c r="E10" s="444">
        <v>71491.82002847646</v>
      </c>
      <c r="F10" s="444">
        <v>16428.931338057308</v>
      </c>
      <c r="G10" s="440">
        <v>87920.75136653378</v>
      </c>
      <c r="H10" s="442">
        <v>4.264573367933006</v>
      </c>
      <c r="I10" s="442">
        <v>7.508759425484974</v>
      </c>
      <c r="J10" s="442">
        <v>4.639106112896341</v>
      </c>
      <c r="K10" s="446">
        <v>9.273616047373132</v>
      </c>
      <c r="L10" s="446">
        <v>9.762472976545736</v>
      </c>
      <c r="M10" s="446">
        <v>9.327538922531996</v>
      </c>
      <c r="N10" s="446">
        <v>7.481955658122215</v>
      </c>
      <c r="O10" s="446">
        <v>7.898338267999572</v>
      </c>
      <c r="P10" s="446">
        <v>7.556392733035241</v>
      </c>
    </row>
    <row r="11" spans="1:16" s="303" customFormat="1" ht="11.25">
      <c r="A11" s="309" t="s">
        <v>122</v>
      </c>
      <c r="B11" s="445">
        <v>17909.30777132737</v>
      </c>
      <c r="C11" s="444">
        <v>2785.0019541249426</v>
      </c>
      <c r="D11" s="440">
        <v>20694.309725452313</v>
      </c>
      <c r="E11" s="444">
        <v>75146.26194468394</v>
      </c>
      <c r="F11" s="444">
        <v>21865.96498709154</v>
      </c>
      <c r="G11" s="440">
        <v>97012.22693177548</v>
      </c>
      <c r="H11" s="442">
        <v>4.19593336069596</v>
      </c>
      <c r="I11" s="442">
        <v>7.851328418174091</v>
      </c>
      <c r="J11" s="442">
        <v>4.687869671364702</v>
      </c>
      <c r="K11" s="446">
        <v>9.907113714080646</v>
      </c>
      <c r="L11" s="446">
        <v>12.426368390621004</v>
      </c>
      <c r="M11" s="446">
        <v>10.184997584206803</v>
      </c>
      <c r="N11" s="446">
        <v>7.8644102153199</v>
      </c>
      <c r="O11" s="446">
        <v>10.512235060853683</v>
      </c>
      <c r="P11" s="446">
        <v>8.337764125180891</v>
      </c>
    </row>
    <row r="12" spans="1:16" s="303" customFormat="1" ht="11.25">
      <c r="A12" s="309" t="s">
        <v>123</v>
      </c>
      <c r="B12" s="445">
        <v>12841.596183411099</v>
      </c>
      <c r="C12" s="444">
        <v>1795.7420932950813</v>
      </c>
      <c r="D12" s="440">
        <v>14637.33827670618</v>
      </c>
      <c r="E12" s="444">
        <v>54888.07391361732</v>
      </c>
      <c r="F12" s="444">
        <v>15264.261333593066</v>
      </c>
      <c r="G12" s="440">
        <v>70152.33524721039</v>
      </c>
      <c r="H12" s="442">
        <v>4.274240766465019</v>
      </c>
      <c r="I12" s="442">
        <v>8.500252564433705</v>
      </c>
      <c r="J12" s="442">
        <v>4.792697546578576</v>
      </c>
      <c r="K12" s="446">
        <v>7.103744895324252</v>
      </c>
      <c r="L12" s="446">
        <v>8.01240112337404</v>
      </c>
      <c r="M12" s="446">
        <v>7.203973312727238</v>
      </c>
      <c r="N12" s="446">
        <v>5.7442954315310795</v>
      </c>
      <c r="O12" s="446">
        <v>7.338413980986336</v>
      </c>
      <c r="P12" s="446">
        <v>6.029277366585948</v>
      </c>
    </row>
    <row r="13" spans="1:16" s="303" customFormat="1" ht="11.25">
      <c r="A13" s="309" t="s">
        <v>124</v>
      </c>
      <c r="B13" s="445">
        <v>19721.24668144273</v>
      </c>
      <c r="C13" s="444">
        <v>2084.878756418892</v>
      </c>
      <c r="D13" s="440">
        <v>21806.125437861625</v>
      </c>
      <c r="E13" s="444">
        <v>122242.50810430109</v>
      </c>
      <c r="F13" s="444">
        <v>21243.98073126662</v>
      </c>
      <c r="G13" s="440">
        <v>143486.4888355677</v>
      </c>
      <c r="H13" s="442">
        <v>6.198518282281244</v>
      </c>
      <c r="I13" s="442">
        <v>10.18955210985818</v>
      </c>
      <c r="J13" s="442">
        <v>6.58010013032551</v>
      </c>
      <c r="K13" s="446">
        <v>10.909446414745924</v>
      </c>
      <c r="L13" s="446">
        <v>9.302496696158032</v>
      </c>
      <c r="M13" s="446">
        <v>10.732193431529248</v>
      </c>
      <c r="N13" s="446">
        <v>12.793254176627755</v>
      </c>
      <c r="O13" s="446">
        <v>10.213211226083912</v>
      </c>
      <c r="P13" s="446">
        <v>12.332017694045005</v>
      </c>
    </row>
    <row r="14" spans="1:16" s="303" customFormat="1" ht="11.25">
      <c r="A14" s="309" t="s">
        <v>125</v>
      </c>
      <c r="B14" s="445">
        <v>26796.606994283586</v>
      </c>
      <c r="C14" s="444">
        <v>3749.174680225225</v>
      </c>
      <c r="D14" s="440">
        <v>30545.78167450881</v>
      </c>
      <c r="E14" s="444">
        <v>243324.52246497842</v>
      </c>
      <c r="F14" s="444">
        <v>48108.74886905401</v>
      </c>
      <c r="G14" s="440">
        <v>291433.2713340324</v>
      </c>
      <c r="H14" s="442">
        <v>9.080422850433486</v>
      </c>
      <c r="I14" s="442">
        <v>12.83182379386067</v>
      </c>
      <c r="J14" s="442">
        <v>9.540868013773585</v>
      </c>
      <c r="K14" s="446">
        <v>14.823411157684296</v>
      </c>
      <c r="L14" s="446">
        <v>16.728399658127223</v>
      </c>
      <c r="M14" s="446">
        <v>15.033539010965043</v>
      </c>
      <c r="N14" s="446">
        <v>25.465057217617016</v>
      </c>
      <c r="O14" s="446">
        <v>23.12866031266537</v>
      </c>
      <c r="P14" s="446">
        <v>25.047377546768914</v>
      </c>
    </row>
    <row r="15" spans="1:16" s="303" customFormat="1" ht="11.25">
      <c r="A15" s="309" t="s">
        <v>126</v>
      </c>
      <c r="B15" s="445">
        <v>15267.592911152975</v>
      </c>
      <c r="C15" s="444">
        <v>2048.693127802357</v>
      </c>
      <c r="D15" s="440">
        <v>17316.28603895533</v>
      </c>
      <c r="E15" s="444">
        <v>97359.71284685447</v>
      </c>
      <c r="F15" s="444">
        <v>19994.366285456177</v>
      </c>
      <c r="G15" s="440">
        <v>117354.07913231064</v>
      </c>
      <c r="H15" s="442">
        <v>6.376886874926644</v>
      </c>
      <c r="I15" s="442">
        <v>9.759571120787733</v>
      </c>
      <c r="J15" s="442">
        <v>6.777092897882764</v>
      </c>
      <c r="K15" s="446">
        <v>8.445763568441564</v>
      </c>
      <c r="L15" s="446">
        <v>9.141040453382598</v>
      </c>
      <c r="M15" s="446">
        <v>8.522455390588739</v>
      </c>
      <c r="N15" s="446">
        <v>10.189152466918955</v>
      </c>
      <c r="O15" s="446">
        <v>9.612449229183582</v>
      </c>
      <c r="P15" s="446">
        <v>10.086054736390446</v>
      </c>
    </row>
    <row r="16" spans="1:16" s="303" customFormat="1" ht="11.25">
      <c r="A16" s="309" t="s">
        <v>127</v>
      </c>
      <c r="B16" s="445">
        <v>11169.893570379409</v>
      </c>
      <c r="C16" s="444">
        <v>1627.5818711668855</v>
      </c>
      <c r="D16" s="440">
        <v>12797.475441546294</v>
      </c>
      <c r="E16" s="444">
        <v>46942.43226343588</v>
      </c>
      <c r="F16" s="444">
        <v>13138.545668355871</v>
      </c>
      <c r="G16" s="440">
        <v>60080.97793179176</v>
      </c>
      <c r="H16" s="442">
        <v>4.202585455954473</v>
      </c>
      <c r="I16" s="442">
        <v>8.072433037691841</v>
      </c>
      <c r="J16" s="442">
        <v>4.694752352228956</v>
      </c>
      <c r="K16" s="446">
        <v>6.178988444941178</v>
      </c>
      <c r="L16" s="446">
        <v>7.262088950085034</v>
      </c>
      <c r="M16" s="446">
        <v>6.298458764042975</v>
      </c>
      <c r="N16" s="446">
        <v>4.912746612682896</v>
      </c>
      <c r="O16" s="446">
        <v>6.316459415582787</v>
      </c>
      <c r="P16" s="446">
        <v>5.163689549748902</v>
      </c>
    </row>
    <row r="17" spans="1:16" s="303" customFormat="1" ht="11.25">
      <c r="A17" s="309" t="s">
        <v>128</v>
      </c>
      <c r="B17" s="445">
        <v>12232.461107297866</v>
      </c>
      <c r="C17" s="444">
        <v>1611.8086676124262</v>
      </c>
      <c r="D17" s="440">
        <v>13844.269774910292</v>
      </c>
      <c r="E17" s="444">
        <v>52059.871470435704</v>
      </c>
      <c r="F17" s="444">
        <v>11891.43586540629</v>
      </c>
      <c r="G17" s="440">
        <v>63951.30733584199</v>
      </c>
      <c r="H17" s="442">
        <v>4.255878765016213</v>
      </c>
      <c r="I17" s="442">
        <v>7.377696934103901</v>
      </c>
      <c r="J17" s="442">
        <v>4.619334090970962</v>
      </c>
      <c r="K17" s="446">
        <v>6.766782096798305</v>
      </c>
      <c r="L17" s="446">
        <v>7.191710673409983</v>
      </c>
      <c r="M17" s="446">
        <v>6.813653418898304</v>
      </c>
      <c r="N17" s="446">
        <v>5.448310726376712</v>
      </c>
      <c r="O17" s="446">
        <v>5.716901545484656</v>
      </c>
      <c r="P17" s="446">
        <v>5.496326936584861</v>
      </c>
    </row>
    <row r="18" spans="1:16" s="303" customFormat="1" ht="11.25">
      <c r="A18" s="309" t="s">
        <v>129</v>
      </c>
      <c r="B18" s="445">
        <v>15315.307074530812</v>
      </c>
      <c r="C18" s="444">
        <v>1087.0776744970626</v>
      </c>
      <c r="D18" s="440">
        <v>16402.384749027875</v>
      </c>
      <c r="E18" s="444">
        <v>57110.32313030524</v>
      </c>
      <c r="F18" s="444">
        <v>8664.329456602924</v>
      </c>
      <c r="G18" s="440">
        <v>65774.65258690817</v>
      </c>
      <c r="H18" s="442">
        <v>3.728970163796394</v>
      </c>
      <c r="I18" s="442">
        <v>7.9702947267420265</v>
      </c>
      <c r="J18" s="442">
        <v>4.010066438101719</v>
      </c>
      <c r="K18" s="446">
        <v>8.472158203476718</v>
      </c>
      <c r="L18" s="446">
        <v>4.850419452134454</v>
      </c>
      <c r="M18" s="446">
        <v>8.072665928963621</v>
      </c>
      <c r="N18" s="446">
        <v>5.976864277784163</v>
      </c>
      <c r="O18" s="446">
        <v>4.165444696644218</v>
      </c>
      <c r="P18" s="446">
        <v>5.653035251639311</v>
      </c>
    </row>
    <row r="19" spans="1:16" s="303" customFormat="1" ht="11.25">
      <c r="A19" s="310" t="s">
        <v>22</v>
      </c>
      <c r="B19" s="447">
        <v>180772.20357199977</v>
      </c>
      <c r="C19" s="447">
        <v>22412.034365784348</v>
      </c>
      <c r="D19" s="448">
        <v>203184.2379377841</v>
      </c>
      <c r="E19" s="447">
        <v>955523.171951264</v>
      </c>
      <c r="F19" s="447">
        <v>208004.90914170857</v>
      </c>
      <c r="G19" s="447">
        <v>1163528.0810929725</v>
      </c>
      <c r="H19" s="449">
        <v>5.285785939820602</v>
      </c>
      <c r="I19" s="449">
        <v>9.280947269082464</v>
      </c>
      <c r="J19" s="449">
        <v>5.726468218707249</v>
      </c>
      <c r="K19" s="450">
        <v>100</v>
      </c>
      <c r="L19" s="450">
        <v>100</v>
      </c>
      <c r="M19" s="450">
        <v>100</v>
      </c>
      <c r="N19" s="450">
        <v>100</v>
      </c>
      <c r="O19" s="450">
        <v>100</v>
      </c>
      <c r="P19" s="450">
        <v>100</v>
      </c>
    </row>
    <row r="20" spans="1:10" ht="12.75">
      <c r="A20" s="517" t="s">
        <v>280</v>
      </c>
      <c r="B20" s="304"/>
      <c r="C20" s="304"/>
      <c r="D20" s="304"/>
      <c r="E20" s="304"/>
      <c r="F20" s="304"/>
      <c r="G20" s="304"/>
      <c r="H20" s="304"/>
      <c r="I20" s="304"/>
      <c r="J20" s="304"/>
    </row>
    <row r="21" spans="2:3" ht="12.75">
      <c r="B21" s="437"/>
      <c r="C21" s="437"/>
    </row>
  </sheetData>
  <sheetProtection/>
  <mergeCells count="6">
    <mergeCell ref="N5:P5"/>
    <mergeCell ref="A5:A6"/>
    <mergeCell ref="B5:D5"/>
    <mergeCell ref="E5:G5"/>
    <mergeCell ref="H5:J5"/>
    <mergeCell ref="K5:M5"/>
  </mergeCells>
  <hyperlinks>
    <hyperlink ref="D3" location="Sommaire!A1" display="Retour au sommaire"/>
  </hyperlinks>
  <printOptions/>
  <pageMargins left="0.75" right="0.75" top="1" bottom="1" header="0.4921259845" footer="0.4921259845"/>
  <pageSetup fitToHeight="1" fitToWidth="1" horizontalDpi="600" verticalDpi="600" orientation="portrait" paperSize="9" scale="42" r:id="rId2"/>
  <headerFooter alignWithMargins="0">
    <oddFooter>&amp;L&amp;F&amp;R&amp;D&amp;T</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S20"/>
  <sheetViews>
    <sheetView zoomScalePageLayoutView="0" workbookViewId="0" topLeftCell="A1">
      <selection activeCell="A1" sqref="A1"/>
    </sheetView>
  </sheetViews>
  <sheetFormatPr defaultColWidth="11.421875" defaultRowHeight="12.75"/>
  <cols>
    <col min="1" max="1" width="39.421875" style="23" customWidth="1"/>
    <col min="2" max="4" width="9.57421875" style="23" customWidth="1"/>
    <col min="5" max="19" width="8.8515625" style="23" customWidth="1"/>
    <col min="20" max="20" width="9.28125" style="23" customWidth="1"/>
    <col min="21" max="16384" width="11.421875" style="23" customWidth="1"/>
  </cols>
  <sheetData>
    <row r="1" spans="1:18" s="1" customFormat="1" ht="15.75">
      <c r="A1" s="26" t="s">
        <v>9</v>
      </c>
      <c r="B1" s="26"/>
      <c r="C1" s="26"/>
      <c r="D1" s="26"/>
      <c r="H1" s="2"/>
      <c r="I1" s="2"/>
      <c r="J1" s="2"/>
      <c r="K1" s="2"/>
      <c r="L1" s="2"/>
      <c r="M1" s="2"/>
      <c r="N1" s="2"/>
      <c r="R1" s="2"/>
    </row>
    <row r="2" spans="1:18" s="1" customFormat="1" ht="12.75">
      <c r="A2" s="21" t="s">
        <v>10</v>
      </c>
      <c r="B2" s="21"/>
      <c r="C2" s="21"/>
      <c r="D2" s="21"/>
      <c r="H2" s="2"/>
      <c r="I2" s="2"/>
      <c r="J2" s="2"/>
      <c r="K2" s="2"/>
      <c r="L2" s="2"/>
      <c r="M2" s="2"/>
      <c r="N2" s="2"/>
      <c r="R2" s="2"/>
    </row>
    <row r="3" spans="1:18" s="1" customFormat="1" ht="12.75">
      <c r="A3" s="3"/>
      <c r="B3" s="3"/>
      <c r="C3" s="3"/>
      <c r="D3" s="3"/>
      <c r="E3" s="248" t="s">
        <v>150</v>
      </c>
      <c r="H3" s="2"/>
      <c r="I3" s="2"/>
      <c r="J3" s="2"/>
      <c r="K3" s="2"/>
      <c r="L3" s="2"/>
      <c r="M3" s="2"/>
      <c r="N3" s="2"/>
      <c r="R3" s="2"/>
    </row>
    <row r="4" spans="1:18" s="24" customFormat="1" ht="12.75">
      <c r="A4" s="828"/>
      <c r="B4" s="834" t="s">
        <v>2</v>
      </c>
      <c r="C4" s="1040"/>
      <c r="D4" s="1040"/>
      <c r="E4" s="1040"/>
      <c r="F4" s="1040"/>
      <c r="G4" s="1040"/>
      <c r="H4" s="1040"/>
      <c r="I4" s="1040"/>
      <c r="J4" s="1041" t="s">
        <v>3</v>
      </c>
      <c r="K4" s="902"/>
      <c r="L4" s="902"/>
      <c r="M4" s="902"/>
      <c r="N4" s="902"/>
      <c r="O4" s="902"/>
      <c r="P4" s="902"/>
      <c r="Q4" s="903"/>
      <c r="R4" s="563"/>
    </row>
    <row r="5" spans="1:17" s="25" customFormat="1" ht="11.25">
      <c r="A5" s="829"/>
      <c r="B5" s="921">
        <v>2005</v>
      </c>
      <c r="C5" s="921">
        <v>2006</v>
      </c>
      <c r="D5" s="921">
        <v>2007</v>
      </c>
      <c r="E5" s="567">
        <v>2008</v>
      </c>
      <c r="F5" s="347">
        <v>2009</v>
      </c>
      <c r="G5" s="567">
        <v>2010</v>
      </c>
      <c r="H5" s="348">
        <v>2011</v>
      </c>
      <c r="I5" s="922">
        <v>2012</v>
      </c>
      <c r="J5" s="921">
        <v>2005</v>
      </c>
      <c r="K5" s="921">
        <v>2006</v>
      </c>
      <c r="L5" s="921">
        <v>2007</v>
      </c>
      <c r="M5" s="567">
        <v>2008</v>
      </c>
      <c r="N5" s="347">
        <v>2009</v>
      </c>
      <c r="O5" s="567">
        <v>2010</v>
      </c>
      <c r="P5" s="348">
        <v>2011</v>
      </c>
      <c r="Q5" s="922">
        <v>2012</v>
      </c>
    </row>
    <row r="6" spans="1:19" s="22" customFormat="1" ht="12.75">
      <c r="A6" s="29" t="s">
        <v>11</v>
      </c>
      <c r="B6" s="915">
        <v>79.2449152892392</v>
      </c>
      <c r="C6" s="916">
        <v>79.0699923064197</v>
      </c>
      <c r="D6" s="917">
        <v>78.32808542537583</v>
      </c>
      <c r="E6" s="644">
        <v>78.21051434455659</v>
      </c>
      <c r="F6" s="30">
        <v>78.84496443001277</v>
      </c>
      <c r="G6" s="333">
        <v>76.6</v>
      </c>
      <c r="H6" s="333">
        <v>76.7</v>
      </c>
      <c r="I6" s="28">
        <v>76</v>
      </c>
      <c r="J6" s="918">
        <v>5.250006328031112</v>
      </c>
      <c r="K6" s="919">
        <v>5.251709560511883</v>
      </c>
      <c r="L6" s="920">
        <v>5.312258932058429</v>
      </c>
      <c r="M6" s="346">
        <v>4.980122320045352</v>
      </c>
      <c r="N6" s="345">
        <v>5.343663129025653</v>
      </c>
      <c r="O6" s="345">
        <v>5.18</v>
      </c>
      <c r="P6" s="345">
        <v>5.27</v>
      </c>
      <c r="Q6" s="345">
        <v>5.126</v>
      </c>
      <c r="S6" s="526"/>
    </row>
    <row r="7" spans="1:17" s="22" customFormat="1" ht="11.25">
      <c r="A7" s="31" t="s">
        <v>12</v>
      </c>
      <c r="B7" s="647">
        <v>55.99534415559913</v>
      </c>
      <c r="C7" s="642">
        <v>55.318204313995466</v>
      </c>
      <c r="D7" s="648">
        <v>55.85775095384275</v>
      </c>
      <c r="E7" s="645">
        <v>56</v>
      </c>
      <c r="F7" s="11">
        <v>56.7</v>
      </c>
      <c r="G7" s="12">
        <v>53.5</v>
      </c>
      <c r="H7" s="12">
        <v>54.4</v>
      </c>
      <c r="I7" s="10">
        <v>53.6</v>
      </c>
      <c r="J7" s="643">
        <v>3.8639062253223804</v>
      </c>
      <c r="K7" s="643">
        <v>3.990862929388127</v>
      </c>
      <c r="L7" s="643">
        <v>3.9464317467994605</v>
      </c>
      <c r="M7" s="11">
        <v>3.7</v>
      </c>
      <c r="N7" s="9">
        <v>4.1</v>
      </c>
      <c r="O7" s="9">
        <v>4.02</v>
      </c>
      <c r="P7" s="9">
        <v>3.978</v>
      </c>
      <c r="Q7" s="9">
        <v>3.854</v>
      </c>
    </row>
    <row r="8" spans="1:17" s="22" customFormat="1" ht="11.25">
      <c r="A8" s="31" t="s">
        <v>13</v>
      </c>
      <c r="B8" s="647">
        <v>71.11719485697388</v>
      </c>
      <c r="C8" s="642">
        <v>69.60475114217951</v>
      </c>
      <c r="D8" s="648">
        <v>69.04966942260212</v>
      </c>
      <c r="E8" s="645">
        <v>68.9</v>
      </c>
      <c r="F8" s="11">
        <v>68.5</v>
      </c>
      <c r="G8" s="12">
        <v>66.9</v>
      </c>
      <c r="H8" s="12">
        <v>67.1</v>
      </c>
      <c r="I8" s="10">
        <v>66.3</v>
      </c>
      <c r="J8" s="643">
        <v>2.8054490548459676</v>
      </c>
      <c r="K8" s="643">
        <v>2.7862494618836355</v>
      </c>
      <c r="L8" s="643">
        <v>2.8106517556322337</v>
      </c>
      <c r="M8" s="11">
        <v>2.7</v>
      </c>
      <c r="N8" s="9">
        <v>2.8</v>
      </c>
      <c r="O8" s="9">
        <v>2.75</v>
      </c>
      <c r="P8" s="9">
        <v>2.84</v>
      </c>
      <c r="Q8" s="9">
        <v>2.757</v>
      </c>
    </row>
    <row r="9" spans="1:17" s="5" customFormat="1" ht="11.25">
      <c r="A9" s="31" t="s">
        <v>285</v>
      </c>
      <c r="B9" s="649">
        <v>76.09933899745174</v>
      </c>
      <c r="C9" s="636">
        <v>75.62940638272589</v>
      </c>
      <c r="D9" s="62">
        <v>74.67095007659915</v>
      </c>
      <c r="E9" s="645">
        <v>74.57007693494651</v>
      </c>
      <c r="F9" s="11">
        <v>74.88398978757169</v>
      </c>
      <c r="G9" s="12">
        <v>72.8</v>
      </c>
      <c r="H9" s="12">
        <v>73.4</v>
      </c>
      <c r="I9" s="10">
        <v>72.2</v>
      </c>
      <c r="J9" s="641">
        <v>4.889246777618254</v>
      </c>
      <c r="K9" s="637">
        <v>4.902618921270781</v>
      </c>
      <c r="L9" s="8">
        <v>4.981855087070734</v>
      </c>
      <c r="M9" s="11">
        <v>4.649954564761563</v>
      </c>
      <c r="N9" s="9">
        <v>5.002933414152368</v>
      </c>
      <c r="O9" s="9">
        <v>4.85</v>
      </c>
      <c r="P9" s="9">
        <v>4.927</v>
      </c>
      <c r="Q9" s="9">
        <v>4.784</v>
      </c>
    </row>
    <row r="10" spans="1:17" s="5" customFormat="1" ht="11.25">
      <c r="A10" s="31" t="s">
        <v>286</v>
      </c>
      <c r="B10" s="649">
        <v>26.99678235524501</v>
      </c>
      <c r="C10" s="636">
        <v>26.297509669785963</v>
      </c>
      <c r="D10" s="62">
        <v>26.842937345267764</v>
      </c>
      <c r="E10" s="645">
        <v>26.6518641696483</v>
      </c>
      <c r="F10" s="11">
        <v>25.849758322385586</v>
      </c>
      <c r="G10" s="12">
        <v>25.6</v>
      </c>
      <c r="H10" s="12">
        <v>25.9</v>
      </c>
      <c r="I10" s="10">
        <v>25.2</v>
      </c>
      <c r="J10" s="641">
        <v>1.6261127825517676</v>
      </c>
      <c r="K10" s="637">
        <v>1.6791986137505766</v>
      </c>
      <c r="L10" s="8">
        <v>1.6428611507470663</v>
      </c>
      <c r="M10" s="11">
        <v>1.6040325824548929</v>
      </c>
      <c r="N10" s="9">
        <v>1.8058704479370502</v>
      </c>
      <c r="O10" s="9">
        <v>1.77</v>
      </c>
      <c r="P10" s="9">
        <v>1.778</v>
      </c>
      <c r="Q10" s="9">
        <v>1.702</v>
      </c>
    </row>
    <row r="11" spans="1:17" s="5" customFormat="1" ht="11.25">
      <c r="A11" s="32" t="s">
        <v>287</v>
      </c>
      <c r="B11" s="650">
        <v>51.74870417418506</v>
      </c>
      <c r="C11" s="33">
        <v>52.30161197738741</v>
      </c>
      <c r="D11" s="483">
        <v>51.48514808010807</v>
      </c>
      <c r="E11" s="646">
        <v>51.57547468057838</v>
      </c>
      <c r="F11" s="34">
        <v>52.995206107627205</v>
      </c>
      <c r="G11" s="35">
        <v>51</v>
      </c>
      <c r="H11" s="35">
        <v>51.4</v>
      </c>
      <c r="I11" s="640">
        <v>50.7</v>
      </c>
      <c r="J11" s="35">
        <v>4.376545579813471</v>
      </c>
      <c r="K11" s="35">
        <v>4.525496147527688</v>
      </c>
      <c r="L11" s="35">
        <v>4.451363304812324</v>
      </c>
      <c r="M11" s="35">
        <v>4.206260616179288</v>
      </c>
      <c r="N11" s="35">
        <v>4.594239368791877</v>
      </c>
      <c r="O11" s="35">
        <v>4.5</v>
      </c>
      <c r="P11" s="35">
        <v>4.48</v>
      </c>
      <c r="Q11" s="35">
        <v>4.405</v>
      </c>
    </row>
    <row r="12" spans="5:18" s="5" customFormat="1" ht="11.25">
      <c r="E12" s="13"/>
      <c r="F12" s="13"/>
      <c r="G12" s="13"/>
      <c r="H12" s="14"/>
      <c r="I12" s="14"/>
      <c r="J12" s="14"/>
      <c r="K12" s="14"/>
      <c r="L12" s="14"/>
      <c r="M12" s="14"/>
      <c r="N12" s="14"/>
      <c r="O12" s="13"/>
      <c r="P12" s="13"/>
      <c r="Q12" s="13"/>
      <c r="R12" s="14"/>
    </row>
    <row r="13" spans="1:18" s="5" customFormat="1" ht="11.25">
      <c r="A13" s="577" t="s">
        <v>288</v>
      </c>
      <c r="B13" s="577"/>
      <c r="C13" s="577"/>
      <c r="D13" s="577"/>
      <c r="E13" s="15"/>
      <c r="F13" s="15"/>
      <c r="G13" s="15"/>
      <c r="H13" s="16"/>
      <c r="I13" s="16"/>
      <c r="J13" s="16"/>
      <c r="K13" s="16"/>
      <c r="L13" s="16"/>
      <c r="M13" s="16"/>
      <c r="N13" s="16"/>
      <c r="O13" s="15"/>
      <c r="P13" s="15"/>
      <c r="Q13" s="15"/>
      <c r="R13" s="17"/>
    </row>
    <row r="14" spans="1:16" s="5" customFormat="1" ht="11.25">
      <c r="A14" s="6" t="s">
        <v>4</v>
      </c>
      <c r="B14" s="6"/>
      <c r="C14" s="6"/>
      <c r="D14" s="6"/>
      <c r="E14" s="6"/>
      <c r="F14" s="6"/>
      <c r="G14" s="6"/>
      <c r="H14" s="6"/>
      <c r="I14" s="6"/>
      <c r="J14" s="6"/>
      <c r="K14" s="6"/>
      <c r="L14" s="6"/>
      <c r="M14" s="6"/>
      <c r="N14" s="6"/>
      <c r="O14" s="6"/>
      <c r="P14" s="6"/>
    </row>
    <row r="15" spans="1:17" s="5" customFormat="1" ht="11.25">
      <c r="A15" s="577" t="s">
        <v>289</v>
      </c>
      <c r="B15" s="577"/>
      <c r="C15" s="577"/>
      <c r="D15" s="577"/>
      <c r="E15" s="15"/>
      <c r="F15" s="15"/>
      <c r="G15" s="15"/>
      <c r="H15" s="16"/>
      <c r="I15" s="16"/>
      <c r="J15" s="16"/>
      <c r="K15" s="16"/>
      <c r="L15" s="16"/>
      <c r="M15" s="16"/>
      <c r="N15" s="16"/>
      <c r="O15" s="15"/>
      <c r="P15" s="15"/>
      <c r="Q15" s="15"/>
    </row>
    <row r="16" spans="1:18" s="5" customFormat="1" ht="11.25">
      <c r="A16" s="6" t="s">
        <v>5</v>
      </c>
      <c r="B16" s="6"/>
      <c r="C16" s="6"/>
      <c r="D16" s="6"/>
      <c r="E16" s="15"/>
      <c r="F16" s="15"/>
      <c r="G16" s="15"/>
      <c r="H16" s="16"/>
      <c r="I16" s="16"/>
      <c r="J16" s="16"/>
      <c r="K16" s="16"/>
      <c r="L16" s="16"/>
      <c r="M16" s="16"/>
      <c r="N16" s="16"/>
      <c r="O16" s="15"/>
      <c r="P16" s="15"/>
      <c r="Q16" s="15"/>
      <c r="R16" s="17"/>
    </row>
    <row r="17" spans="1:18" s="5" customFormat="1" ht="11.25">
      <c r="A17" s="577" t="s">
        <v>290</v>
      </c>
      <c r="B17" s="577"/>
      <c r="C17" s="577"/>
      <c r="D17" s="577"/>
      <c r="E17" s="15"/>
      <c r="F17" s="15"/>
      <c r="G17" s="15"/>
      <c r="H17" s="16"/>
      <c r="I17" s="16"/>
      <c r="J17" s="16"/>
      <c r="K17" s="16"/>
      <c r="L17" s="16"/>
      <c r="M17" s="16"/>
      <c r="N17" s="16"/>
      <c r="O17" s="15"/>
      <c r="P17" s="15"/>
      <c r="Q17" s="15"/>
      <c r="R17" s="17"/>
    </row>
    <row r="18" spans="5:18" s="5" customFormat="1" ht="11.25">
      <c r="E18" s="15"/>
      <c r="F18" s="15"/>
      <c r="G18" s="15"/>
      <c r="H18" s="16"/>
      <c r="I18" s="16"/>
      <c r="J18" s="16"/>
      <c r="K18" s="16"/>
      <c r="L18" s="16"/>
      <c r="M18" s="16"/>
      <c r="N18" s="16"/>
      <c r="O18" s="15"/>
      <c r="P18" s="15"/>
      <c r="Q18" s="15"/>
      <c r="R18" s="17"/>
    </row>
    <row r="19" spans="1:18" s="1" customFormat="1" ht="12.75">
      <c r="A19" s="517" t="s">
        <v>280</v>
      </c>
      <c r="B19" s="517"/>
      <c r="C19" s="517"/>
      <c r="D19" s="517"/>
      <c r="E19" s="18"/>
      <c r="F19" s="18"/>
      <c r="G19" s="18"/>
      <c r="H19" s="19"/>
      <c r="I19" s="19"/>
      <c r="J19" s="19"/>
      <c r="K19" s="19"/>
      <c r="L19" s="19"/>
      <c r="M19" s="19"/>
      <c r="N19" s="19"/>
      <c r="O19" s="18"/>
      <c r="P19" s="18"/>
      <c r="Q19" s="18"/>
      <c r="R19" s="20"/>
    </row>
    <row r="20" spans="1:18" s="1" customFormat="1" ht="12.75">
      <c r="A20" s="3"/>
      <c r="B20" s="3"/>
      <c r="C20" s="3"/>
      <c r="D20" s="3"/>
      <c r="E20" s="18"/>
      <c r="F20" s="18"/>
      <c r="G20" s="18"/>
      <c r="H20" s="19"/>
      <c r="I20" s="19"/>
      <c r="J20" s="19"/>
      <c r="K20" s="19"/>
      <c r="L20" s="19"/>
      <c r="M20" s="19"/>
      <c r="N20" s="19"/>
      <c r="O20" s="18"/>
      <c r="P20" s="18"/>
      <c r="Q20" s="18"/>
      <c r="R20" s="20"/>
    </row>
  </sheetData>
  <sheetProtection/>
  <mergeCells count="3">
    <mergeCell ref="A4:A5"/>
    <mergeCell ref="J4:Q4"/>
    <mergeCell ref="B4:I4"/>
  </mergeCells>
  <hyperlinks>
    <hyperlink ref="E3" location="Sommaire!A1" display="Retour au sommaire"/>
  </hyperlinks>
  <printOptions/>
  <pageMargins left="0.75" right="0.75" top="1" bottom="1" header="0.4921259845" footer="0.4921259845"/>
  <pageSetup fitToHeight="1" fitToWidth="1" horizontalDpi="600" verticalDpi="600" orientation="landscape" paperSize="9" scale="68" r:id="rId1"/>
  <headerFooter alignWithMargins="0">
    <oddFooter>&amp;C&amp;F&amp;R&amp;D&amp;T</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K38"/>
  <sheetViews>
    <sheetView zoomScalePageLayoutView="0" workbookViewId="0" topLeftCell="A1">
      <selection activeCell="A1" sqref="A1"/>
    </sheetView>
  </sheetViews>
  <sheetFormatPr defaultColWidth="11.421875" defaultRowHeight="12.75"/>
  <cols>
    <col min="1" max="1" width="52.57421875" style="0" customWidth="1"/>
    <col min="2" max="4" width="10.7109375" style="0" customWidth="1"/>
  </cols>
  <sheetData>
    <row r="1" spans="1:6" s="279" customFormat="1" ht="15.75">
      <c r="A1" s="80" t="s">
        <v>199</v>
      </c>
      <c r="B1" s="80"/>
      <c r="C1" s="80"/>
      <c r="D1" s="80"/>
      <c r="E1" s="202"/>
      <c r="F1" s="202"/>
    </row>
    <row r="2" spans="1:6" s="279" customFormat="1" ht="12.75">
      <c r="A2" s="230" t="s">
        <v>200</v>
      </c>
      <c r="B2" s="230"/>
      <c r="C2" s="230"/>
      <c r="D2" s="230"/>
      <c r="E2" s="235"/>
      <c r="F2" s="235"/>
    </row>
    <row r="3" spans="1:9" s="279" customFormat="1" ht="12.75">
      <c r="A3" s="272"/>
      <c r="B3" s="272"/>
      <c r="C3" s="272"/>
      <c r="D3" s="272"/>
      <c r="E3" s="252"/>
      <c r="F3" s="248" t="s">
        <v>150</v>
      </c>
      <c r="G3" s="281"/>
      <c r="H3" s="281"/>
      <c r="I3" s="281"/>
    </row>
    <row r="4" spans="1:4" s="99" customFormat="1" ht="12.75">
      <c r="A4" s="104"/>
      <c r="B4" s="104"/>
      <c r="C4" s="104"/>
      <c r="D4" s="104"/>
    </row>
    <row r="5" spans="1:9" s="94" customFormat="1" ht="18" customHeight="1">
      <c r="A5" s="906"/>
      <c r="B5" s="862" t="s">
        <v>194</v>
      </c>
      <c r="C5" s="860"/>
      <c r="D5" s="860"/>
      <c r="E5" s="860"/>
      <c r="F5" s="860"/>
      <c r="G5" s="860"/>
      <c r="H5" s="860"/>
      <c r="I5" s="861"/>
    </row>
    <row r="6" spans="1:9" s="124" customFormat="1" ht="23.25" customHeight="1">
      <c r="A6" s="907"/>
      <c r="B6" s="921">
        <v>2005</v>
      </c>
      <c r="C6" s="921">
        <v>2006</v>
      </c>
      <c r="D6" s="921">
        <v>2007</v>
      </c>
      <c r="E6" s="567">
        <v>2008</v>
      </c>
      <c r="F6" s="347">
        <v>2009</v>
      </c>
      <c r="G6" s="567">
        <v>2010</v>
      </c>
      <c r="H6" s="348">
        <v>2011</v>
      </c>
      <c r="I6" s="567">
        <v>2012</v>
      </c>
    </row>
    <row r="7" spans="1:9" s="97" customFormat="1" ht="12" customHeight="1">
      <c r="A7" s="115" t="s">
        <v>195</v>
      </c>
      <c r="B7" s="95">
        <v>87915.67182999995</v>
      </c>
      <c r="C7" s="314">
        <v>90829.33643</v>
      </c>
      <c r="D7" s="321">
        <v>91812.12475000002</v>
      </c>
      <c r="E7" s="95">
        <v>86147.37615999971</v>
      </c>
      <c r="F7" s="314">
        <v>80998.09827139621</v>
      </c>
      <c r="G7" s="321">
        <v>81595.400961</v>
      </c>
      <c r="H7" s="321">
        <v>87339.1998</v>
      </c>
      <c r="I7" s="321">
        <v>90926.11671002115</v>
      </c>
    </row>
    <row r="8" spans="1:9" s="97" customFormat="1" ht="12.75">
      <c r="A8" s="319" t="s">
        <v>196</v>
      </c>
      <c r="B8" s="312">
        <v>67428.67410999995</v>
      </c>
      <c r="C8" s="315">
        <v>70010.92533999999</v>
      </c>
      <c r="D8" s="322">
        <v>70866.01416000002</v>
      </c>
      <c r="E8" s="312">
        <v>66797.17754999972</v>
      </c>
      <c r="F8" s="315">
        <v>62575.982650316306</v>
      </c>
      <c r="G8" s="322">
        <v>63492.49002</v>
      </c>
      <c r="H8" s="322">
        <v>67503.9048</v>
      </c>
      <c r="I8" s="322">
        <v>70987.20382419914</v>
      </c>
    </row>
    <row r="9" spans="1:9" s="99" customFormat="1" ht="12.75">
      <c r="A9" s="319" t="s">
        <v>304</v>
      </c>
      <c r="B9" s="88">
        <v>20486.997720000003</v>
      </c>
      <c r="C9" s="316">
        <v>20818.411090000005</v>
      </c>
      <c r="D9" s="323">
        <v>20946.110590000004</v>
      </c>
      <c r="E9" s="88">
        <v>19350.198609999992</v>
      </c>
      <c r="F9" s="316">
        <v>18422.11562107991</v>
      </c>
      <c r="G9" s="323">
        <v>18102.910941</v>
      </c>
      <c r="H9" s="323">
        <v>19835.29494</v>
      </c>
      <c r="I9" s="323">
        <v>19938.912885822007</v>
      </c>
    </row>
    <row r="10" spans="1:9" s="99" customFormat="1" ht="12.75">
      <c r="A10" s="116" t="s">
        <v>197</v>
      </c>
      <c r="B10" s="587">
        <v>100</v>
      </c>
      <c r="C10" s="588">
        <v>100</v>
      </c>
      <c r="D10" s="589">
        <v>100</v>
      </c>
      <c r="E10" s="587">
        <v>100</v>
      </c>
      <c r="F10" s="588">
        <v>100</v>
      </c>
      <c r="G10" s="589">
        <v>100</v>
      </c>
      <c r="H10" s="589">
        <v>100</v>
      </c>
      <c r="I10" s="589">
        <v>100</v>
      </c>
    </row>
    <row r="11" spans="1:10" s="97" customFormat="1" ht="12.75">
      <c r="A11" s="319" t="s">
        <v>306</v>
      </c>
      <c r="B11" s="590">
        <v>17.516739552168204</v>
      </c>
      <c r="C11" s="591">
        <v>16.946906919068862</v>
      </c>
      <c r="D11" s="592">
        <v>16.29042776291919</v>
      </c>
      <c r="E11" s="590">
        <v>16.39556242986106</v>
      </c>
      <c r="F11" s="591">
        <v>15.570109136484325</v>
      </c>
      <c r="G11" s="592">
        <v>15.668844145944627</v>
      </c>
      <c r="H11" s="592">
        <v>14.756482807208926</v>
      </c>
      <c r="I11" s="592">
        <v>15</v>
      </c>
      <c r="J11" s="510"/>
    </row>
    <row r="12" spans="1:9" s="99" customFormat="1" ht="12.75">
      <c r="A12" s="319" t="s">
        <v>305</v>
      </c>
      <c r="B12" s="593">
        <v>45.13844450479241</v>
      </c>
      <c r="C12" s="594">
        <v>45.254534135761446</v>
      </c>
      <c r="D12" s="595">
        <v>47.406706944770946</v>
      </c>
      <c r="E12" s="593">
        <v>48.02854065242133</v>
      </c>
      <c r="F12" s="594">
        <v>57.476107231313364</v>
      </c>
      <c r="G12" s="595">
        <v>58.17696471665689</v>
      </c>
      <c r="H12" s="595">
        <v>59.31001568146178</v>
      </c>
      <c r="I12" s="595">
        <v>58.3</v>
      </c>
    </row>
    <row r="13" spans="1:9" s="99" customFormat="1" ht="12.75">
      <c r="A13" s="319" t="s">
        <v>198</v>
      </c>
      <c r="B13" s="593">
        <v>37.344815943039386</v>
      </c>
      <c r="C13" s="594">
        <v>37.798558945169695</v>
      </c>
      <c r="D13" s="595">
        <v>36.30286529230987</v>
      </c>
      <c r="E13" s="593">
        <v>35.57589691771761</v>
      </c>
      <c r="F13" s="594">
        <v>26.9537836322023</v>
      </c>
      <c r="G13" s="595">
        <v>26.15419113739849</v>
      </c>
      <c r="H13" s="595">
        <v>25.933501511329286</v>
      </c>
      <c r="I13" s="595">
        <v>26.7</v>
      </c>
    </row>
    <row r="14" spans="1:11" s="99" customFormat="1" ht="22.5">
      <c r="A14" s="320" t="s">
        <v>201</v>
      </c>
      <c r="B14" s="596">
        <v>41.04917909193311</v>
      </c>
      <c r="C14" s="596">
        <v>42.72560308238143</v>
      </c>
      <c r="D14" s="597">
        <v>42.79242044653685</v>
      </c>
      <c r="E14" s="596">
        <v>42.55645484467916</v>
      </c>
      <c r="F14" s="596">
        <v>40.041754212387694</v>
      </c>
      <c r="G14" s="597">
        <v>41.30605400452154</v>
      </c>
      <c r="H14" s="597">
        <v>42.8955353795932</v>
      </c>
      <c r="I14" s="597">
        <v>44.750575946675205</v>
      </c>
      <c r="K14" s="467"/>
    </row>
    <row r="15" spans="1:8" s="99" customFormat="1" ht="12.75">
      <c r="A15" s="98"/>
      <c r="B15" s="98"/>
      <c r="C15" s="98"/>
      <c r="D15" s="98"/>
      <c r="E15" s="91"/>
      <c r="F15" s="91"/>
      <c r="G15" s="91"/>
      <c r="H15" s="91"/>
    </row>
    <row r="16" spans="1:8" s="101" customFormat="1" ht="12.75">
      <c r="A16" s="6" t="s">
        <v>308</v>
      </c>
      <c r="B16" s="6"/>
      <c r="C16" s="6"/>
      <c r="D16" s="6"/>
      <c r="E16" s="318"/>
      <c r="F16" s="318"/>
      <c r="G16" s="107"/>
      <c r="H16" s="107"/>
    </row>
    <row r="17" spans="1:9" s="99" customFormat="1" ht="12.75">
      <c r="A17" s="517" t="s">
        <v>280</v>
      </c>
      <c r="B17" s="517"/>
      <c r="C17" s="517"/>
      <c r="D17" s="517"/>
      <c r="F17" s="468"/>
      <c r="G17" s="107"/>
      <c r="H17" s="103"/>
      <c r="I17" s="468"/>
    </row>
    <row r="19" s="434" customFormat="1" ht="12.75"/>
    <row r="20" spans="1:9" s="434" customFormat="1" ht="15">
      <c r="A20" s="820"/>
      <c r="B20" s="820"/>
      <c r="C20" s="820"/>
      <c r="D20" s="820"/>
      <c r="E20" s="808"/>
      <c r="F20" s="808"/>
      <c r="G20" s="808"/>
      <c r="H20" s="808"/>
      <c r="I20" s="808"/>
    </row>
    <row r="21" spans="1:9" s="434" customFormat="1" ht="12.75">
      <c r="A21" s="821"/>
      <c r="B21" s="821"/>
      <c r="C21" s="821"/>
      <c r="D21" s="821"/>
      <c r="E21" s="808"/>
      <c r="F21" s="808"/>
      <c r="G21" s="675"/>
      <c r="H21" s="822"/>
      <c r="I21" s="822"/>
    </row>
    <row r="22" spans="1:9" s="434" customFormat="1" ht="15">
      <c r="A22" s="807"/>
      <c r="B22" s="807"/>
      <c r="C22" s="807"/>
      <c r="D22" s="807"/>
      <c r="E22" s="808"/>
      <c r="F22" s="808"/>
      <c r="G22" s="675"/>
      <c r="H22" s="822"/>
      <c r="I22" s="822"/>
    </row>
    <row r="23" spans="1:9" s="434" customFormat="1" ht="12.75">
      <c r="A23" s="809"/>
      <c r="B23" s="809"/>
      <c r="C23" s="809"/>
      <c r="D23" s="809"/>
      <c r="E23" s="808"/>
      <c r="F23" s="808"/>
      <c r="G23" s="808"/>
      <c r="H23" s="808"/>
      <c r="I23" s="808"/>
    </row>
    <row r="24" spans="1:9" s="434" customFormat="1" ht="12.75">
      <c r="A24" s="806"/>
      <c r="B24" s="806"/>
      <c r="C24" s="806"/>
      <c r="D24" s="806"/>
      <c r="E24" s="908"/>
      <c r="F24" s="909"/>
      <c r="G24" s="909"/>
      <c r="H24" s="909"/>
      <c r="I24" s="910"/>
    </row>
    <row r="25" spans="1:9" s="434" customFormat="1" ht="12.75">
      <c r="A25" s="810"/>
      <c r="B25" s="810"/>
      <c r="C25" s="810"/>
      <c r="D25" s="810"/>
      <c r="E25" s="811"/>
      <c r="F25" s="811"/>
      <c r="G25" s="811"/>
      <c r="H25" s="811"/>
      <c r="I25" s="811"/>
    </row>
    <row r="26" spans="1:9" s="434" customFormat="1" ht="12.75">
      <c r="A26" s="311"/>
      <c r="B26" s="311"/>
      <c r="C26" s="311"/>
      <c r="D26" s="311"/>
      <c r="E26" s="676"/>
      <c r="F26" s="676"/>
      <c r="G26" s="676"/>
      <c r="H26" s="676"/>
      <c r="I26" s="676"/>
    </row>
    <row r="27" spans="1:9" s="434" customFormat="1" ht="12.75">
      <c r="A27" s="313"/>
      <c r="B27" s="313"/>
      <c r="C27" s="313"/>
      <c r="D27" s="313"/>
      <c r="E27" s="91"/>
      <c r="F27" s="91"/>
      <c r="G27" s="91"/>
      <c r="H27" s="680"/>
      <c r="I27" s="680"/>
    </row>
    <row r="28" spans="1:9" s="434" customFormat="1" ht="12.75">
      <c r="A28" s="800"/>
      <c r="B28" s="800"/>
      <c r="C28" s="800"/>
      <c r="D28" s="800"/>
      <c r="E28" s="814"/>
      <c r="F28" s="815"/>
      <c r="G28" s="814"/>
      <c r="H28" s="815"/>
      <c r="I28" s="815"/>
    </row>
    <row r="29" spans="1:9" s="434" customFormat="1" ht="12.75">
      <c r="A29" s="800"/>
      <c r="B29" s="800"/>
      <c r="C29" s="800"/>
      <c r="D29" s="800"/>
      <c r="E29" s="816"/>
      <c r="F29" s="816"/>
      <c r="G29" s="816"/>
      <c r="H29" s="805"/>
      <c r="I29" s="805"/>
    </row>
    <row r="30" spans="1:9" s="434" customFormat="1" ht="12.75">
      <c r="A30" s="313"/>
      <c r="B30" s="313"/>
      <c r="C30" s="313"/>
      <c r="D30" s="313"/>
      <c r="E30" s="817"/>
      <c r="F30" s="817"/>
      <c r="G30" s="817"/>
      <c r="H30" s="817"/>
      <c r="I30" s="818"/>
    </row>
    <row r="31" spans="1:9" s="434" customFormat="1" ht="12.75">
      <c r="A31" s="800"/>
      <c r="B31" s="800"/>
      <c r="C31" s="800"/>
      <c r="D31" s="800"/>
      <c r="E31" s="817"/>
      <c r="F31" s="818"/>
      <c r="G31" s="817"/>
      <c r="H31" s="818"/>
      <c r="I31" s="818"/>
    </row>
    <row r="32" spans="1:9" s="434" customFormat="1" ht="12.75">
      <c r="A32" s="800"/>
      <c r="B32" s="800"/>
      <c r="C32" s="800"/>
      <c r="D32" s="800"/>
      <c r="E32" s="819"/>
      <c r="F32" s="819"/>
      <c r="G32" s="819"/>
      <c r="H32" s="813"/>
      <c r="I32" s="813"/>
    </row>
    <row r="33" spans="1:9" s="434" customFormat="1" ht="12.75">
      <c r="A33" s="800"/>
      <c r="B33" s="800"/>
      <c r="C33" s="800"/>
      <c r="D33" s="800"/>
      <c r="E33" s="819"/>
      <c r="F33" s="819"/>
      <c r="G33" s="819"/>
      <c r="H33" s="813"/>
      <c r="I33" s="813"/>
    </row>
    <row r="34" spans="1:9" s="434" customFormat="1" ht="12.75">
      <c r="A34" s="823"/>
      <c r="B34" s="823"/>
      <c r="C34" s="823"/>
      <c r="D34" s="823"/>
      <c r="E34" s="824"/>
      <c r="F34" s="824"/>
      <c r="G34" s="824"/>
      <c r="H34" s="824"/>
      <c r="I34" s="824"/>
    </row>
    <row r="35" spans="1:9" s="434" customFormat="1" ht="12.75">
      <c r="A35" s="98"/>
      <c r="B35" s="98"/>
      <c r="C35" s="98"/>
      <c r="D35" s="98"/>
      <c r="E35" s="91"/>
      <c r="F35" s="91"/>
      <c r="G35" s="91"/>
      <c r="H35" s="91"/>
      <c r="I35" s="91"/>
    </row>
    <row r="36" spans="1:9" s="434" customFormat="1" ht="12.75">
      <c r="A36" s="681"/>
      <c r="B36" s="681"/>
      <c r="C36" s="681"/>
      <c r="D36" s="681"/>
      <c r="E36" s="682"/>
      <c r="F36" s="682"/>
      <c r="G36" s="682"/>
      <c r="H36" s="683"/>
      <c r="I36" s="683"/>
    </row>
    <row r="37" spans="1:9" s="434" customFormat="1" ht="12.75">
      <c r="A37" s="685"/>
      <c r="B37" s="685"/>
      <c r="C37" s="685"/>
      <c r="D37" s="685"/>
      <c r="E37" s="101"/>
      <c r="F37" s="101"/>
      <c r="G37" s="101"/>
      <c r="H37" s="683"/>
      <c r="I37" s="825"/>
    </row>
    <row r="38" spans="1:9" s="434" customFormat="1" ht="12.75">
      <c r="A38" s="809"/>
      <c r="B38" s="809"/>
      <c r="C38" s="809"/>
      <c r="D38" s="809"/>
      <c r="E38" s="808"/>
      <c r="F38" s="808"/>
      <c r="G38" s="808"/>
      <c r="H38" s="808"/>
      <c r="I38" s="808"/>
    </row>
  </sheetData>
  <sheetProtection/>
  <mergeCells count="3">
    <mergeCell ref="A5:A6"/>
    <mergeCell ref="E24:I24"/>
    <mergeCell ref="B5:I5"/>
  </mergeCells>
  <hyperlinks>
    <hyperlink ref="F3" location="Sommaire!A1" display="Retour au sommaire"/>
  </hyperlinks>
  <printOptions/>
  <pageMargins left="0.7874015748031497" right="0.34" top="0.984251968503937" bottom="0.984251968503937" header="0.5118110236220472" footer="0.5118110236220472"/>
  <pageSetup fitToHeight="1" fitToWidth="1" horizontalDpi="600" verticalDpi="600" orientation="landscape" paperSize="9" scale="89" r:id="rId1"/>
  <headerFooter alignWithMargins="0">
    <oddFooter>&amp;C&amp;F
&amp;A
&amp;R&amp;D</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N60"/>
  <sheetViews>
    <sheetView zoomScalePageLayoutView="0" workbookViewId="0" topLeftCell="A1">
      <selection activeCell="A1" sqref="A1"/>
    </sheetView>
  </sheetViews>
  <sheetFormatPr defaultColWidth="11.421875" defaultRowHeight="12.75"/>
  <cols>
    <col min="1" max="1" width="78.7109375" style="0" customWidth="1"/>
    <col min="2" max="4" width="10.140625" style="0" customWidth="1"/>
    <col min="14" max="14" width="13.57421875" style="0" bestFit="1" customWidth="1"/>
  </cols>
  <sheetData>
    <row r="1" spans="1:6" s="279" customFormat="1" ht="15.75">
      <c r="A1" s="80" t="s">
        <v>199</v>
      </c>
      <c r="B1" s="80"/>
      <c r="C1" s="80"/>
      <c r="D1" s="80"/>
      <c r="E1" s="202"/>
      <c r="F1" s="202"/>
    </row>
    <row r="2" spans="1:6" s="279" customFormat="1" ht="12.75">
      <c r="A2" s="230" t="s">
        <v>202</v>
      </c>
      <c r="B2" s="230"/>
      <c r="C2" s="230"/>
      <c r="D2" s="230"/>
      <c r="E2" s="235"/>
      <c r="F2" s="235"/>
    </row>
    <row r="3" spans="1:9" s="279" customFormat="1" ht="12.75">
      <c r="A3" s="272"/>
      <c r="B3" s="272"/>
      <c r="C3" s="272"/>
      <c r="D3" s="272"/>
      <c r="E3" s="252"/>
      <c r="F3" s="248" t="s">
        <v>150</v>
      </c>
      <c r="G3" s="281"/>
      <c r="H3" s="281"/>
      <c r="I3" s="281"/>
    </row>
    <row r="5" spans="1:9" s="94" customFormat="1" ht="19.5" customHeight="1">
      <c r="A5" s="375"/>
      <c r="B5" s="911" t="s">
        <v>194</v>
      </c>
      <c r="C5" s="912"/>
      <c r="D5" s="912"/>
      <c r="E5" s="912"/>
      <c r="F5" s="912"/>
      <c r="G5" s="912"/>
      <c r="H5" s="912"/>
      <c r="I5" s="913"/>
    </row>
    <row r="6" spans="1:11" s="311" customFormat="1" ht="19.5" customHeight="1">
      <c r="A6" s="469"/>
      <c r="B6" s="921">
        <v>2005</v>
      </c>
      <c r="C6" s="921">
        <v>2006</v>
      </c>
      <c r="D6" s="921">
        <v>2007</v>
      </c>
      <c r="E6" s="567">
        <v>2008</v>
      </c>
      <c r="F6" s="347">
        <v>2009</v>
      </c>
      <c r="G6" s="567">
        <v>2010</v>
      </c>
      <c r="H6" s="348">
        <v>2011</v>
      </c>
      <c r="I6" s="567">
        <v>2012</v>
      </c>
      <c r="K6" s="421"/>
    </row>
    <row r="7" spans="1:9" s="99" customFormat="1" ht="12.75">
      <c r="A7" s="313" t="s">
        <v>203</v>
      </c>
      <c r="B7" s="803">
        <v>40346.72931000004</v>
      </c>
      <c r="C7" s="803">
        <v>41095.79904999996</v>
      </c>
      <c r="D7" s="803">
        <v>40591.10522</v>
      </c>
      <c r="E7" s="314">
        <v>38648.331439999965</v>
      </c>
      <c r="F7" s="321">
        <v>39372.83856743759</v>
      </c>
      <c r="G7" s="321">
        <v>38848.76472000001</v>
      </c>
      <c r="H7" s="321">
        <v>42151.2647</v>
      </c>
      <c r="I7" s="321">
        <v>47819.61678269037</v>
      </c>
    </row>
    <row r="8" spans="1:10" s="99" customFormat="1" ht="12.75">
      <c r="A8" s="325" t="s">
        <v>204</v>
      </c>
      <c r="B8" s="801">
        <v>18.838508342659157</v>
      </c>
      <c r="C8" s="801">
        <v>19.331230058217947</v>
      </c>
      <c r="D8" s="801">
        <v>18.918978791674856</v>
      </c>
      <c r="E8" s="594">
        <v>19.092119169059995</v>
      </c>
      <c r="F8" s="595">
        <v>19.464130124127895</v>
      </c>
      <c r="G8" s="595">
        <v>19.66641691362313</v>
      </c>
      <c r="H8" s="595">
        <v>20.702056698182027</v>
      </c>
      <c r="I8" s="595">
        <v>23.535101574824445</v>
      </c>
      <c r="J8" s="468"/>
    </row>
    <row r="9" spans="1:10" s="99" customFormat="1" ht="12.75">
      <c r="A9" s="326" t="s">
        <v>205</v>
      </c>
      <c r="B9" s="801">
        <v>12.848931955179346</v>
      </c>
      <c r="C9" s="801">
        <v>13.39460003526694</v>
      </c>
      <c r="D9" s="801">
        <v>13.074828722674312</v>
      </c>
      <c r="E9" s="594">
        <v>13.487135415741067</v>
      </c>
      <c r="F9" s="595">
        <v>13.980399894370562</v>
      </c>
      <c r="G9" s="595">
        <v>14.053702381148959</v>
      </c>
      <c r="H9" s="595">
        <v>14.572044060326025</v>
      </c>
      <c r="I9" s="595">
        <v>17.265500515323897</v>
      </c>
      <c r="J9" s="542"/>
    </row>
    <row r="10" spans="1:10" s="99" customFormat="1" ht="12.75">
      <c r="A10" s="326" t="s">
        <v>226</v>
      </c>
      <c r="B10" s="801">
        <v>69.91400801755795</v>
      </c>
      <c r="C10" s="801">
        <v>70.14288021909756</v>
      </c>
      <c r="D10" s="801">
        <v>69.4895590027192</v>
      </c>
      <c r="E10" s="594">
        <v>67.31196126245413</v>
      </c>
      <c r="F10" s="595">
        <v>66.10444849416959</v>
      </c>
      <c r="G10" s="595">
        <v>65.36123200957672</v>
      </c>
      <c r="H10" s="595">
        <v>68.53771153008678</v>
      </c>
      <c r="I10" s="595">
        <v>74.1047901870068</v>
      </c>
      <c r="J10" s="468"/>
    </row>
    <row r="11" spans="2:10" s="99" customFormat="1" ht="12.75">
      <c r="B11" s="804"/>
      <c r="C11" s="804"/>
      <c r="D11" s="804"/>
      <c r="E11" s="327"/>
      <c r="F11" s="328"/>
      <c r="G11" s="328"/>
      <c r="H11" s="328"/>
      <c r="I11" s="328"/>
      <c r="J11" s="468"/>
    </row>
    <row r="12" spans="1:10" s="99" customFormat="1" ht="12.75">
      <c r="A12" s="313" t="s">
        <v>206</v>
      </c>
      <c r="B12" s="803">
        <v>61996.11219999991</v>
      </c>
      <c r="C12" s="803">
        <v>62711.77832000014</v>
      </c>
      <c r="D12" s="803">
        <v>63652.914659999966</v>
      </c>
      <c r="E12" s="314">
        <v>58745.24565999975</v>
      </c>
      <c r="F12" s="321">
        <v>54965.262513427624</v>
      </c>
      <c r="G12" s="321">
        <v>54669.37134999999</v>
      </c>
      <c r="H12" s="321">
        <v>59936.6762</v>
      </c>
      <c r="I12" s="321">
        <v>61881.24397453709</v>
      </c>
      <c r="J12" s="468"/>
    </row>
    <row r="13" spans="1:10" s="99" customFormat="1" ht="12.75">
      <c r="A13" s="325" t="s">
        <v>204</v>
      </c>
      <c r="B13" s="801">
        <v>28.946938125233885</v>
      </c>
      <c r="C13" s="801">
        <v>29.499263722526127</v>
      </c>
      <c r="D13" s="801">
        <v>29.667784012135577</v>
      </c>
      <c r="E13" s="594">
        <v>29.019913382227525</v>
      </c>
      <c r="F13" s="595">
        <v>27.1723111869562</v>
      </c>
      <c r="G13" s="595">
        <v>27.675285356532264</v>
      </c>
      <c r="H13" s="595">
        <v>29.437134990471055</v>
      </c>
      <c r="I13" s="595">
        <v>30.45573052447381</v>
      </c>
      <c r="J13" s="468"/>
    </row>
    <row r="14" spans="1:10" s="99" customFormat="1" ht="12.75">
      <c r="A14" s="326" t="s">
        <v>205</v>
      </c>
      <c r="B14" s="801">
        <v>24.675879894648993</v>
      </c>
      <c r="C14" s="801">
        <v>25.138791060661852</v>
      </c>
      <c r="D14" s="801">
        <v>25.444859563285068</v>
      </c>
      <c r="E14" s="594">
        <v>24.728823313847563</v>
      </c>
      <c r="F14" s="595">
        <v>22.770153067375094</v>
      </c>
      <c r="G14" s="595">
        <v>23.099363684169553</v>
      </c>
      <c r="H14" s="595">
        <v>24.535855968284206</v>
      </c>
      <c r="I14" s="595">
        <v>25.743058120162683</v>
      </c>
      <c r="J14" s="468"/>
    </row>
    <row r="15" spans="1:10" s="99" customFormat="1" ht="12.75">
      <c r="A15" s="326" t="s">
        <v>226</v>
      </c>
      <c r="B15" s="801">
        <v>65.36795008923694</v>
      </c>
      <c r="C15" s="801">
        <v>66.82057405754199</v>
      </c>
      <c r="D15" s="801">
        <v>66.20958000374623</v>
      </c>
      <c r="E15" s="594">
        <v>65.93628898872072</v>
      </c>
      <c r="F15" s="595">
        <v>64.61362350724005</v>
      </c>
      <c r="G15" s="595">
        <v>64.92925462619475</v>
      </c>
      <c r="H15" s="595">
        <v>67.68434676492959</v>
      </c>
      <c r="I15" s="595">
        <v>68.46745946153358</v>
      </c>
      <c r="J15" s="468"/>
    </row>
    <row r="16" spans="1:10" s="99" customFormat="1" ht="12.75">
      <c r="A16" s="326"/>
      <c r="B16" s="804"/>
      <c r="C16" s="804"/>
      <c r="D16" s="804"/>
      <c r="E16" s="317"/>
      <c r="F16" s="324"/>
      <c r="G16" s="324"/>
      <c r="H16" s="324"/>
      <c r="I16" s="324"/>
      <c r="J16" s="468"/>
    </row>
    <row r="17" spans="1:10" s="99" customFormat="1" ht="12.75">
      <c r="A17" s="313" t="s">
        <v>207</v>
      </c>
      <c r="B17" s="803">
        <v>12434.234390000003</v>
      </c>
      <c r="C17" s="803">
        <v>12788.674110000005</v>
      </c>
      <c r="D17" s="803">
        <v>13084.475439999995</v>
      </c>
      <c r="E17" s="314">
        <v>12864.992340000003</v>
      </c>
      <c r="F17" s="321">
        <v>16554.114783102297</v>
      </c>
      <c r="G17" s="321">
        <v>16545.340035</v>
      </c>
      <c r="H17" s="321">
        <v>17799.659</v>
      </c>
      <c r="I17" s="321">
        <v>21859.39410345433</v>
      </c>
      <c r="J17" s="468"/>
    </row>
    <row r="18" spans="1:10" s="99" customFormat="1" ht="12.75">
      <c r="A18" s="325" t="s">
        <v>204</v>
      </c>
      <c r="B18" s="801">
        <v>5.805735242894569</v>
      </c>
      <c r="C18" s="801">
        <v>6.0157195400726975</v>
      </c>
      <c r="D18" s="801">
        <v>6.098501432958776</v>
      </c>
      <c r="E18" s="594">
        <v>6.355254100571961</v>
      </c>
      <c r="F18" s="595">
        <v>8.18359701640943</v>
      </c>
      <c r="G18" s="595">
        <v>8.375750360434365</v>
      </c>
      <c r="H18" s="595">
        <v>8.742075770417063</v>
      </c>
      <c r="I18" s="595">
        <v>10.758410359640111</v>
      </c>
      <c r="J18" s="468"/>
    </row>
    <row r="19" spans="1:10" s="99" customFormat="1" ht="12.75">
      <c r="A19" s="326" t="s">
        <v>205</v>
      </c>
      <c r="B19" s="801">
        <v>3.942905173173207</v>
      </c>
      <c r="C19" s="801">
        <v>4.276975600937851</v>
      </c>
      <c r="D19" s="801">
        <v>4.308215142179341</v>
      </c>
      <c r="E19" s="594">
        <v>4.56808373662557</v>
      </c>
      <c r="F19" s="595">
        <v>5.903156000038364</v>
      </c>
      <c r="G19" s="595">
        <v>6.027715203185919</v>
      </c>
      <c r="H19" s="595">
        <v>6.296967098726383</v>
      </c>
      <c r="I19" s="595">
        <v>8.436707783566318</v>
      </c>
      <c r="J19" s="468"/>
    </row>
    <row r="20" spans="1:10" s="99" customFormat="1" ht="12.75">
      <c r="A20" s="470" t="s">
        <v>226</v>
      </c>
      <c r="B20" s="802">
        <v>21.690828021630875</v>
      </c>
      <c r="C20" s="802">
        <v>20.897638812979135</v>
      </c>
      <c r="D20" s="802">
        <v>21.590200893044283</v>
      </c>
      <c r="E20" s="598">
        <v>21.730333946692816</v>
      </c>
      <c r="F20" s="599">
        <v>27.57924387928485</v>
      </c>
      <c r="G20" s="599">
        <v>27.491818303759764</v>
      </c>
      <c r="H20" s="599">
        <v>27.82252166104754</v>
      </c>
      <c r="I20" s="599">
        <v>29.48492504660589</v>
      </c>
      <c r="J20" s="468"/>
    </row>
    <row r="21" s="99" customFormat="1" ht="12.75"/>
    <row r="22" spans="1:4" s="99" customFormat="1" ht="12.75">
      <c r="A22" s="517" t="s">
        <v>280</v>
      </c>
      <c r="B22" s="517"/>
      <c r="C22" s="517"/>
      <c r="D22" s="517"/>
    </row>
    <row r="23" spans="1:4" s="99" customFormat="1" ht="12.75">
      <c r="A23"/>
      <c r="B23"/>
      <c r="C23"/>
      <c r="D23"/>
    </row>
    <row r="24" spans="1:12" s="434" customFormat="1" ht="12.75">
      <c r="A24" s="49"/>
      <c r="B24" s="49"/>
      <c r="C24" s="49"/>
      <c r="D24" s="49"/>
      <c r="E24" s="49"/>
      <c r="F24" s="49"/>
      <c r="G24" s="49"/>
      <c r="H24" s="49"/>
      <c r="I24" s="49"/>
      <c r="J24" s="49"/>
      <c r="K24" s="780"/>
      <c r="L24" s="780"/>
    </row>
    <row r="25" s="434" customFormat="1" ht="12.75"/>
    <row r="26" spans="1:12" s="434" customFormat="1" ht="15">
      <c r="A26" s="807"/>
      <c r="B26" s="807"/>
      <c r="C26" s="807"/>
      <c r="D26" s="807"/>
      <c r="E26" s="808"/>
      <c r="F26" s="808"/>
      <c r="G26" s="808"/>
      <c r="H26" s="808"/>
      <c r="I26" s="808"/>
      <c r="K26" s="466"/>
      <c r="L26" s="466"/>
    </row>
    <row r="27" spans="1:12" s="434" customFormat="1" ht="12.75">
      <c r="A27" s="809"/>
      <c r="B27" s="809"/>
      <c r="C27" s="809"/>
      <c r="D27" s="809"/>
      <c r="E27" s="808"/>
      <c r="F27" s="808"/>
      <c r="G27" s="808"/>
      <c r="H27" s="808"/>
      <c r="I27" s="808"/>
      <c r="K27" s="466"/>
      <c r="L27" s="466"/>
    </row>
    <row r="28" spans="1:12" s="434" customFormat="1" ht="12.75">
      <c r="A28" s="806"/>
      <c r="B28" s="806"/>
      <c r="C28" s="806"/>
      <c r="D28" s="806"/>
      <c r="E28" s="908"/>
      <c r="F28" s="909"/>
      <c r="G28" s="909"/>
      <c r="H28" s="909"/>
      <c r="I28" s="910"/>
      <c r="K28" s="466"/>
      <c r="L28" s="466"/>
    </row>
    <row r="29" spans="1:12" s="434" customFormat="1" ht="12.75">
      <c r="A29" s="810"/>
      <c r="B29" s="810"/>
      <c r="C29" s="810"/>
      <c r="D29" s="810"/>
      <c r="E29" s="811"/>
      <c r="F29" s="811"/>
      <c r="G29" s="811"/>
      <c r="H29" s="811"/>
      <c r="I29" s="811"/>
      <c r="K29" s="466"/>
      <c r="L29" s="812"/>
    </row>
    <row r="30" spans="1:12" s="434" customFormat="1" ht="12.75">
      <c r="A30" s="809"/>
      <c r="B30" s="809"/>
      <c r="C30" s="809"/>
      <c r="D30" s="809"/>
      <c r="E30" s="808"/>
      <c r="F30" s="808"/>
      <c r="G30" s="808"/>
      <c r="H30" s="808"/>
      <c r="I30" s="808"/>
      <c r="K30" s="466"/>
      <c r="L30" s="466"/>
    </row>
    <row r="31" spans="1:12" s="434" customFormat="1" ht="12.75">
      <c r="A31" s="313"/>
      <c r="B31" s="313"/>
      <c r="C31" s="313"/>
      <c r="D31" s="313"/>
      <c r="E31" s="680"/>
      <c r="F31" s="680"/>
      <c r="G31" s="680"/>
      <c r="H31" s="680"/>
      <c r="I31" s="680"/>
      <c r="K31" s="466"/>
      <c r="L31" s="812"/>
    </row>
    <row r="32" spans="1:12" s="434" customFormat="1" ht="12.75">
      <c r="A32" s="325"/>
      <c r="B32" s="325"/>
      <c r="C32" s="325"/>
      <c r="D32" s="325"/>
      <c r="E32" s="813"/>
      <c r="F32" s="813"/>
      <c r="G32" s="813"/>
      <c r="H32" s="813"/>
      <c r="I32" s="813"/>
      <c r="K32" s="466"/>
      <c r="L32" s="466"/>
    </row>
    <row r="33" spans="1:12" s="434" customFormat="1" ht="12.75">
      <c r="A33" s="326"/>
      <c r="B33" s="326"/>
      <c r="C33" s="326"/>
      <c r="D33" s="326"/>
      <c r="E33" s="813"/>
      <c r="F33" s="813"/>
      <c r="G33" s="813"/>
      <c r="H33" s="813"/>
      <c r="I33" s="813"/>
      <c r="K33" s="466"/>
      <c r="L33" s="466"/>
    </row>
    <row r="34" spans="1:12" s="434" customFormat="1" ht="12.75">
      <c r="A34" s="326"/>
      <c r="B34" s="326"/>
      <c r="C34" s="326"/>
      <c r="D34" s="326"/>
      <c r="E34" s="813"/>
      <c r="F34" s="813"/>
      <c r="G34" s="813"/>
      <c r="H34" s="813"/>
      <c r="I34" s="813"/>
      <c r="K34" s="466"/>
      <c r="L34" s="466"/>
    </row>
    <row r="35" spans="1:12" s="434" customFormat="1" ht="12.75">
      <c r="A35" s="808"/>
      <c r="B35" s="808"/>
      <c r="C35" s="808"/>
      <c r="D35" s="808"/>
      <c r="E35" s="808"/>
      <c r="F35" s="808"/>
      <c r="G35" s="808"/>
      <c r="H35" s="808"/>
      <c r="I35" s="808"/>
      <c r="K35" s="466"/>
      <c r="L35" s="466"/>
    </row>
    <row r="36" spans="1:12" s="434" customFormat="1" ht="12.75">
      <c r="A36" s="313"/>
      <c r="B36" s="313"/>
      <c r="C36" s="313"/>
      <c r="D36" s="313"/>
      <c r="E36" s="680"/>
      <c r="F36" s="680"/>
      <c r="G36" s="680"/>
      <c r="H36" s="680"/>
      <c r="I36" s="680"/>
      <c r="K36" s="466"/>
      <c r="L36" s="466"/>
    </row>
    <row r="37" spans="1:12" s="434" customFormat="1" ht="12.75">
      <c r="A37" s="325"/>
      <c r="B37" s="325"/>
      <c r="C37" s="325"/>
      <c r="D37" s="325"/>
      <c r="E37" s="813"/>
      <c r="F37" s="813"/>
      <c r="G37" s="813"/>
      <c r="H37" s="813"/>
      <c r="I37" s="813"/>
      <c r="K37" s="466"/>
      <c r="L37" s="812"/>
    </row>
    <row r="38" spans="1:12" s="434" customFormat="1" ht="12.75">
      <c r="A38" s="326"/>
      <c r="B38" s="326"/>
      <c r="C38" s="326"/>
      <c r="D38" s="326"/>
      <c r="E38" s="813"/>
      <c r="F38" s="813"/>
      <c r="G38" s="813"/>
      <c r="H38" s="813"/>
      <c r="I38" s="813"/>
      <c r="K38" s="466"/>
      <c r="L38" s="466"/>
    </row>
    <row r="39" spans="1:12" s="434" customFormat="1" ht="12.75">
      <c r="A39" s="326"/>
      <c r="B39" s="326"/>
      <c r="C39" s="326"/>
      <c r="D39" s="326"/>
      <c r="E39" s="813"/>
      <c r="F39" s="813"/>
      <c r="G39" s="813"/>
      <c r="H39" s="813"/>
      <c r="I39" s="813"/>
      <c r="K39" s="466"/>
      <c r="L39" s="466"/>
    </row>
    <row r="40" spans="1:12" s="434" customFormat="1" ht="12.75">
      <c r="A40" s="809"/>
      <c r="B40" s="809"/>
      <c r="C40" s="809"/>
      <c r="D40" s="809"/>
      <c r="E40" s="808"/>
      <c r="F40" s="808"/>
      <c r="G40" s="808"/>
      <c r="H40" s="808"/>
      <c r="I40" s="808"/>
      <c r="K40" s="466"/>
      <c r="L40" s="466"/>
    </row>
    <row r="41" spans="1:12" s="434" customFormat="1" ht="12.75">
      <c r="A41" s="313"/>
      <c r="B41" s="313"/>
      <c r="C41" s="313"/>
      <c r="D41" s="313"/>
      <c r="E41" s="680"/>
      <c r="F41" s="680"/>
      <c r="G41" s="680"/>
      <c r="H41" s="680"/>
      <c r="I41" s="680"/>
      <c r="K41" s="466"/>
      <c r="L41" s="466"/>
    </row>
    <row r="42" spans="1:12" s="434" customFormat="1" ht="12.75">
      <c r="A42" s="325"/>
      <c r="B42" s="325"/>
      <c r="C42" s="325"/>
      <c r="D42" s="325"/>
      <c r="E42" s="813"/>
      <c r="F42" s="813"/>
      <c r="G42" s="813"/>
      <c r="H42" s="813"/>
      <c r="I42" s="813"/>
      <c r="K42" s="466"/>
      <c r="L42" s="466"/>
    </row>
    <row r="43" spans="1:12" s="434" customFormat="1" ht="12.75">
      <c r="A43" s="326"/>
      <c r="B43" s="326"/>
      <c r="C43" s="326"/>
      <c r="D43" s="326"/>
      <c r="E43" s="813"/>
      <c r="F43" s="813"/>
      <c r="G43" s="813"/>
      <c r="H43" s="813"/>
      <c r="I43" s="813"/>
      <c r="K43" s="466"/>
      <c r="L43" s="466"/>
    </row>
    <row r="44" spans="1:12" s="434" customFormat="1" ht="12.75">
      <c r="A44" s="326"/>
      <c r="B44" s="326"/>
      <c r="C44" s="326"/>
      <c r="D44" s="326"/>
      <c r="E44" s="813"/>
      <c r="F44" s="813"/>
      <c r="G44" s="813"/>
      <c r="H44" s="813"/>
      <c r="I44" s="813"/>
      <c r="K44" s="466"/>
      <c r="L44" s="466"/>
    </row>
    <row r="45" spans="1:12" s="434" customFormat="1" ht="12.75">
      <c r="A45" s="809"/>
      <c r="B45" s="809"/>
      <c r="C45" s="809"/>
      <c r="D45" s="809"/>
      <c r="E45" s="808"/>
      <c r="F45" s="808"/>
      <c r="G45" s="808"/>
      <c r="H45" s="808"/>
      <c r="I45" s="808"/>
      <c r="K45" s="466"/>
      <c r="L45" s="466"/>
    </row>
    <row r="46" spans="1:12" s="434" customFormat="1" ht="12.75">
      <c r="A46" s="681"/>
      <c r="B46" s="681"/>
      <c r="C46" s="681"/>
      <c r="D46" s="681"/>
      <c r="E46" s="808"/>
      <c r="F46" s="808"/>
      <c r="G46" s="808"/>
      <c r="H46" s="808"/>
      <c r="I46" s="808"/>
      <c r="K46" s="466"/>
      <c r="L46" s="466"/>
    </row>
    <row r="47" spans="1:12" s="434" customFormat="1" ht="12.75">
      <c r="A47" s="685"/>
      <c r="B47" s="685"/>
      <c r="C47" s="685"/>
      <c r="D47" s="685"/>
      <c r="E47" s="808"/>
      <c r="F47" s="808"/>
      <c r="G47" s="808"/>
      <c r="H47" s="808"/>
      <c r="I47" s="808"/>
      <c r="K47" s="466"/>
      <c r="L47" s="466"/>
    </row>
    <row r="48" spans="11:12" s="434" customFormat="1" ht="12.75">
      <c r="K48" s="466"/>
      <c r="L48" s="466"/>
    </row>
    <row r="49" spans="1:14" ht="12.75">
      <c r="A49" s="23"/>
      <c r="B49" s="23"/>
      <c r="C49" s="23"/>
      <c r="D49" s="23"/>
      <c r="E49" s="23"/>
      <c r="F49" s="23"/>
      <c r="G49" s="23"/>
      <c r="H49" s="23"/>
      <c r="I49" s="23"/>
      <c r="J49" s="23"/>
      <c r="K49" s="423"/>
      <c r="L49" s="423"/>
      <c r="M49" s="23"/>
      <c r="N49" s="23"/>
    </row>
    <row r="50" spans="1:14" ht="12.75">
      <c r="A50" s="23"/>
      <c r="B50" s="23"/>
      <c r="C50" s="23"/>
      <c r="D50" s="23"/>
      <c r="E50" s="23"/>
      <c r="F50" s="23"/>
      <c r="G50" s="23"/>
      <c r="H50" s="23"/>
      <c r="I50" s="23"/>
      <c r="J50" s="23"/>
      <c r="K50" s="423"/>
      <c r="L50" s="423"/>
      <c r="M50" s="23"/>
      <c r="N50" s="23"/>
    </row>
    <row r="51" spans="1:14" ht="12.75">
      <c r="A51" s="23"/>
      <c r="B51" s="23"/>
      <c r="C51" s="23"/>
      <c r="D51" s="23"/>
      <c r="E51" s="23"/>
      <c r="F51" s="23"/>
      <c r="G51" s="23"/>
      <c r="H51" s="23"/>
      <c r="I51" s="23"/>
      <c r="J51" s="23"/>
      <c r="K51" s="423"/>
      <c r="L51" s="423"/>
      <c r="M51" s="23"/>
      <c r="N51" s="23"/>
    </row>
    <row r="52" spans="1:14" ht="12.75">
      <c r="A52" s="23"/>
      <c r="B52" s="23"/>
      <c r="C52" s="23"/>
      <c r="D52" s="23"/>
      <c r="E52" s="23"/>
      <c r="F52" s="23"/>
      <c r="G52" s="23"/>
      <c r="H52" s="23"/>
      <c r="I52" s="23"/>
      <c r="J52" s="23"/>
      <c r="K52" s="423"/>
      <c r="L52" s="423"/>
      <c r="M52" s="23"/>
      <c r="N52" s="23"/>
    </row>
    <row r="53" spans="1:14" ht="12.75">
      <c r="A53" s="23"/>
      <c r="B53" s="23"/>
      <c r="C53" s="23"/>
      <c r="D53" s="23"/>
      <c r="E53" s="23"/>
      <c r="F53" s="23"/>
      <c r="G53" s="23"/>
      <c r="H53" s="23"/>
      <c r="I53" s="23"/>
      <c r="J53" s="23"/>
      <c r="K53" s="423"/>
      <c r="L53" s="423"/>
      <c r="M53" s="23"/>
      <c r="N53" s="23"/>
    </row>
    <row r="54" spans="1:14" ht="12.75">
      <c r="A54" s="23"/>
      <c r="B54" s="23"/>
      <c r="C54" s="23"/>
      <c r="D54" s="23"/>
      <c r="E54" s="23"/>
      <c r="F54" s="23"/>
      <c r="G54" s="23"/>
      <c r="H54" s="23"/>
      <c r="I54" s="23"/>
      <c r="J54" s="23"/>
      <c r="K54" s="23"/>
      <c r="L54" s="23"/>
      <c r="M54" s="23"/>
      <c r="N54" s="23"/>
    </row>
    <row r="55" spans="1:14" ht="12.75">
      <c r="A55" s="23"/>
      <c r="B55" s="23"/>
      <c r="C55" s="23"/>
      <c r="D55" s="23"/>
      <c r="E55" s="23"/>
      <c r="F55" s="23"/>
      <c r="G55" s="23"/>
      <c r="H55" s="23"/>
      <c r="I55" s="23"/>
      <c r="J55" s="23"/>
      <c r="K55" s="23"/>
      <c r="L55" s="23"/>
      <c r="M55" s="23"/>
      <c r="N55" s="23"/>
    </row>
    <row r="56" spans="1:14" ht="12.75">
      <c r="A56" s="23"/>
      <c r="B56" s="23"/>
      <c r="C56" s="23"/>
      <c r="D56" s="23"/>
      <c r="E56" s="23"/>
      <c r="F56" s="23"/>
      <c r="G56" s="23"/>
      <c r="H56" s="23"/>
      <c r="I56" s="23"/>
      <c r="J56" s="23"/>
      <c r="K56" s="23"/>
      <c r="L56" s="23"/>
      <c r="M56" s="23"/>
      <c r="N56" s="23"/>
    </row>
    <row r="57" spans="1:14" ht="12.75">
      <c r="A57" s="23"/>
      <c r="B57" s="23"/>
      <c r="C57" s="23"/>
      <c r="D57" s="23"/>
      <c r="E57" s="23"/>
      <c r="F57" s="23"/>
      <c r="G57" s="23"/>
      <c r="H57" s="23"/>
      <c r="I57" s="23"/>
      <c r="J57" s="23"/>
      <c r="K57" s="23"/>
      <c r="L57" s="23"/>
      <c r="M57" s="23"/>
      <c r="N57" s="23"/>
    </row>
    <row r="58" spans="1:14" ht="12.75">
      <c r="A58" s="23"/>
      <c r="B58" s="23"/>
      <c r="C58" s="23"/>
      <c r="D58" s="23"/>
      <c r="E58" s="23"/>
      <c r="F58" s="23"/>
      <c r="G58" s="23"/>
      <c r="H58" s="23"/>
      <c r="I58" s="23"/>
      <c r="J58" s="23"/>
      <c r="K58" s="23"/>
      <c r="L58" s="23"/>
      <c r="M58" s="23"/>
      <c r="N58" s="23"/>
    </row>
    <row r="59" spans="1:14" ht="12.75">
      <c r="A59" s="23"/>
      <c r="B59" s="23"/>
      <c r="C59" s="23"/>
      <c r="D59" s="23"/>
      <c r="E59" s="23"/>
      <c r="F59" s="23"/>
      <c r="G59" s="23"/>
      <c r="H59" s="23"/>
      <c r="I59" s="23"/>
      <c r="J59" s="23"/>
      <c r="K59" s="23"/>
      <c r="L59" s="23"/>
      <c r="M59" s="23"/>
      <c r="N59" s="23"/>
    </row>
    <row r="60" spans="1:14" ht="12.75">
      <c r="A60" s="23"/>
      <c r="B60" s="23"/>
      <c r="C60" s="23"/>
      <c r="D60" s="23"/>
      <c r="E60" s="23"/>
      <c r="F60" s="23"/>
      <c r="G60" s="23"/>
      <c r="H60" s="23"/>
      <c r="I60" s="23"/>
      <c r="J60" s="23"/>
      <c r="K60" s="23"/>
      <c r="L60" s="23"/>
      <c r="M60" s="23"/>
      <c r="N60" s="23"/>
    </row>
  </sheetData>
  <sheetProtection/>
  <mergeCells count="2">
    <mergeCell ref="B5:I5"/>
    <mergeCell ref="E28:I28"/>
  </mergeCells>
  <hyperlinks>
    <hyperlink ref="F3" location="Sommaire!A1" display="Retour au sommaire"/>
  </hyperlinks>
  <printOptions/>
  <pageMargins left="0.75" right="0.41" top="1" bottom="1" header="0.4921259845" footer="0.4921259845"/>
  <pageSetup fitToHeight="1" fitToWidth="1" horizontalDpi="600" verticalDpi="600" orientation="landscape" paperSize="9" scale="76" r:id="rId1"/>
  <headerFooter alignWithMargins="0">
    <oddFooter>&amp;C&amp;F
&amp;A&amp;R&amp;D</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AE25"/>
  <sheetViews>
    <sheetView zoomScalePageLayoutView="0" workbookViewId="0" topLeftCell="A1">
      <selection activeCell="A1" sqref="A1"/>
    </sheetView>
  </sheetViews>
  <sheetFormatPr defaultColWidth="11.421875" defaultRowHeight="12.75"/>
  <cols>
    <col min="1" max="1" width="34.7109375" style="0" customWidth="1"/>
    <col min="2" max="9" width="10.421875" style="0" customWidth="1"/>
    <col min="10" max="17" width="9.28125" style="0" customWidth="1"/>
    <col min="18" max="25" width="7.28125" style="0" customWidth="1"/>
  </cols>
  <sheetData>
    <row r="1" spans="1:7" s="279" customFormat="1" ht="15.75">
      <c r="A1" s="80" t="s">
        <v>209</v>
      </c>
      <c r="B1" s="80"/>
      <c r="C1" s="80"/>
      <c r="D1" s="80"/>
      <c r="E1" s="202"/>
      <c r="F1" s="202"/>
      <c r="G1" s="202"/>
    </row>
    <row r="2" spans="1:7" s="279" customFormat="1" ht="12.75">
      <c r="A2" s="230" t="s">
        <v>10</v>
      </c>
      <c r="B2" s="230"/>
      <c r="C2" s="230"/>
      <c r="D2" s="230"/>
      <c r="E2" s="235"/>
      <c r="F2" s="235"/>
      <c r="G2" s="235"/>
    </row>
    <row r="3" spans="1:15" s="279" customFormat="1" ht="12.75">
      <c r="A3" s="272"/>
      <c r="B3" s="272"/>
      <c r="C3" s="272"/>
      <c r="D3" s="272"/>
      <c r="E3" s="253"/>
      <c r="F3" s="252"/>
      <c r="G3" s="248" t="s">
        <v>150</v>
      </c>
      <c r="H3" s="281"/>
      <c r="I3" s="281"/>
      <c r="J3" s="281"/>
      <c r="K3" s="281"/>
      <c r="L3" s="281"/>
      <c r="M3" s="281"/>
      <c r="N3" s="281"/>
      <c r="O3" s="281"/>
    </row>
    <row r="4" spans="1:30" s="99" customFormat="1" ht="12.75">
      <c r="A4" s="104"/>
      <c r="B4" s="104"/>
      <c r="C4" s="104"/>
      <c r="D4" s="104"/>
      <c r="Q4" s="106"/>
      <c r="R4" s="106"/>
      <c r="S4" s="106"/>
      <c r="T4" s="106"/>
      <c r="AD4" s="93"/>
    </row>
    <row r="5" spans="1:25" s="94" customFormat="1" ht="26.25" customHeight="1">
      <c r="A5" s="906"/>
      <c r="B5" s="859" t="s">
        <v>66</v>
      </c>
      <c r="C5" s="860"/>
      <c r="D5" s="860"/>
      <c r="E5" s="860"/>
      <c r="F5" s="860"/>
      <c r="G5" s="860"/>
      <c r="H5" s="860"/>
      <c r="I5" s="860"/>
      <c r="J5" s="859" t="s">
        <v>67</v>
      </c>
      <c r="K5" s="860"/>
      <c r="L5" s="860"/>
      <c r="M5" s="860"/>
      <c r="N5" s="860"/>
      <c r="O5" s="860"/>
      <c r="P5" s="860"/>
      <c r="Q5" s="861"/>
      <c r="R5" s="862" t="s">
        <v>65</v>
      </c>
      <c r="S5" s="860"/>
      <c r="T5" s="860"/>
      <c r="U5" s="860"/>
      <c r="V5" s="860"/>
      <c r="W5" s="860"/>
      <c r="X5" s="860"/>
      <c r="Y5" s="861"/>
    </row>
    <row r="6" spans="1:25" s="124" customFormat="1" ht="23.25" customHeight="1">
      <c r="A6" s="858"/>
      <c r="B6" s="921">
        <v>2005</v>
      </c>
      <c r="C6" s="921">
        <v>2006</v>
      </c>
      <c r="D6" s="921">
        <v>2007</v>
      </c>
      <c r="E6" s="567">
        <v>2008</v>
      </c>
      <c r="F6" s="347">
        <v>2009</v>
      </c>
      <c r="G6" s="567">
        <v>2010</v>
      </c>
      <c r="H6" s="348">
        <v>2011</v>
      </c>
      <c r="I6" s="922">
        <v>2012</v>
      </c>
      <c r="J6" s="921">
        <v>2005</v>
      </c>
      <c r="K6" s="921">
        <v>2006</v>
      </c>
      <c r="L6" s="921">
        <v>2007</v>
      </c>
      <c r="M6" s="567">
        <v>2008</v>
      </c>
      <c r="N6" s="347">
        <v>2009</v>
      </c>
      <c r="O6" s="567">
        <v>2010</v>
      </c>
      <c r="P6" s="348">
        <v>2011</v>
      </c>
      <c r="Q6" s="922">
        <v>2012</v>
      </c>
      <c r="R6" s="921">
        <v>2005</v>
      </c>
      <c r="S6" s="921">
        <v>2006</v>
      </c>
      <c r="T6" s="921">
        <v>2007</v>
      </c>
      <c r="U6" s="567">
        <v>2008</v>
      </c>
      <c r="V6" s="347">
        <v>2009</v>
      </c>
      <c r="W6" s="567">
        <v>2010</v>
      </c>
      <c r="X6" s="348">
        <v>2011</v>
      </c>
      <c r="Y6" s="567">
        <v>2012</v>
      </c>
    </row>
    <row r="7" spans="1:25" s="97" customFormat="1" ht="12" customHeight="1">
      <c r="A7" s="688" t="s">
        <v>208</v>
      </c>
      <c r="B7" s="1009">
        <v>24712.852999999996</v>
      </c>
      <c r="C7" s="975">
        <f>SUM(C9:C10)</f>
        <v>26315.104329999995</v>
      </c>
      <c r="D7" s="1010">
        <f>SUM(D9:D10)</f>
        <v>25433.75804999999</v>
      </c>
      <c r="E7" s="975">
        <v>23750.439169999998</v>
      </c>
      <c r="F7" s="975">
        <v>24920.10503748762</v>
      </c>
      <c r="G7" s="975">
        <v>21627.6551</v>
      </c>
      <c r="H7" s="976">
        <v>21330.5315</v>
      </c>
      <c r="I7" s="977">
        <v>21842.214356122207</v>
      </c>
      <c r="J7" s="978">
        <f>SUM(J9:J10)</f>
        <v>89551.05427</v>
      </c>
      <c r="K7" s="979">
        <f>SUM(K9:K10)</f>
        <v>96068.47304000001</v>
      </c>
      <c r="L7" s="978">
        <f>SUM(L9:L10)</f>
        <v>91286.99047000003</v>
      </c>
      <c r="M7" s="975">
        <v>92267.6445099999</v>
      </c>
      <c r="N7" s="975">
        <v>93987.56156893128</v>
      </c>
      <c r="O7" s="975">
        <v>81896.4638</v>
      </c>
      <c r="P7" s="980">
        <v>77767.9066</v>
      </c>
      <c r="Q7" s="981">
        <v>77020.37347285404</v>
      </c>
      <c r="R7" s="982">
        <v>3.6236631306794083</v>
      </c>
      <c r="S7" s="982">
        <v>3.6506970230963183</v>
      </c>
      <c r="T7" s="982">
        <v>3.58920574342729</v>
      </c>
      <c r="U7" s="983">
        <v>3.884881616275389</v>
      </c>
      <c r="V7" s="983">
        <v>3.7715555944705947</v>
      </c>
      <c r="W7" s="983">
        <v>3.786654790883918</v>
      </c>
      <c r="X7" s="983">
        <v>3.6458494529308845</v>
      </c>
      <c r="Y7" s="983">
        <v>3.5262163541246365</v>
      </c>
    </row>
    <row r="8" spans="1:25" s="97" customFormat="1" ht="12" customHeight="1">
      <c r="A8" s="689" t="s">
        <v>68</v>
      </c>
      <c r="B8" s="984"/>
      <c r="C8" s="321"/>
      <c r="D8" s="1011"/>
      <c r="E8" s="321"/>
      <c r="F8" s="321"/>
      <c r="G8" s="321"/>
      <c r="H8" s="984"/>
      <c r="I8" s="984"/>
      <c r="J8" s="985"/>
      <c r="K8" s="680"/>
      <c r="L8" s="985"/>
      <c r="M8" s="321"/>
      <c r="N8" s="321"/>
      <c r="O8" s="321"/>
      <c r="P8" s="984"/>
      <c r="Q8" s="321"/>
      <c r="R8" s="986"/>
      <c r="S8" s="986"/>
      <c r="T8" s="986"/>
      <c r="U8" s="987"/>
      <c r="V8" s="987"/>
      <c r="W8" s="987"/>
      <c r="X8" s="987"/>
      <c r="Y8" s="987"/>
    </row>
    <row r="9" spans="1:25" s="99" customFormat="1" ht="12.75">
      <c r="A9" s="689" t="s">
        <v>69</v>
      </c>
      <c r="B9" s="992">
        <v>19063.396769999996</v>
      </c>
      <c r="C9" s="323">
        <v>20169.992779999993</v>
      </c>
      <c r="D9" s="1012">
        <v>19556.43546999999</v>
      </c>
      <c r="E9" s="323">
        <v>19323.9574</v>
      </c>
      <c r="F9" s="323">
        <v>21061.112113054005</v>
      </c>
      <c r="G9" s="323">
        <v>18195.8044</v>
      </c>
      <c r="H9" s="780">
        <v>18303.3872</v>
      </c>
      <c r="I9" s="786">
        <v>18804.615594287265</v>
      </c>
      <c r="J9" s="988">
        <v>61700.55779</v>
      </c>
      <c r="K9" s="805">
        <v>64314.79703000003</v>
      </c>
      <c r="L9" s="988">
        <v>59827.06882000003</v>
      </c>
      <c r="M9" s="323">
        <v>64897.1497699999</v>
      </c>
      <c r="N9" s="323">
        <v>72460.6052440202</v>
      </c>
      <c r="O9" s="323">
        <v>62190.5894</v>
      </c>
      <c r="P9" s="989">
        <v>62902.3316</v>
      </c>
      <c r="Q9" s="418">
        <v>60435.126627394544</v>
      </c>
      <c r="R9" s="990">
        <v>3.236598311120396</v>
      </c>
      <c r="S9" s="990">
        <v>3.1886375831414675</v>
      </c>
      <c r="T9" s="990">
        <v>3.0592010958119693</v>
      </c>
      <c r="U9" s="991">
        <v>3.358377811886498</v>
      </c>
      <c r="V9" s="991">
        <v>3.440492831292987</v>
      </c>
      <c r="W9" s="991">
        <v>3.4178532607220156</v>
      </c>
      <c r="X9" s="991">
        <v>3.436649780320442</v>
      </c>
      <c r="Y9" s="991">
        <v>3.213845362824348</v>
      </c>
    </row>
    <row r="10" spans="1:25" s="99" customFormat="1" ht="12.75">
      <c r="A10" s="689" t="s">
        <v>222</v>
      </c>
      <c r="B10" s="992">
        <f>B7-B9</f>
        <v>5649.45623</v>
      </c>
      <c r="C10" s="323">
        <v>6145.11155</v>
      </c>
      <c r="D10" s="1012">
        <v>5877.32258</v>
      </c>
      <c r="E10" s="323">
        <v>4426.4817699999985</v>
      </c>
      <c r="F10" s="323">
        <v>3858.9929244336176</v>
      </c>
      <c r="G10" s="323">
        <v>3431.8507</v>
      </c>
      <c r="H10" s="992">
        <v>3027.1443</v>
      </c>
      <c r="I10" s="992">
        <v>3037.5987618349436</v>
      </c>
      <c r="J10" s="988">
        <v>27850.496479999998</v>
      </c>
      <c r="K10" s="805">
        <v>31753.67600999999</v>
      </c>
      <c r="L10" s="988">
        <v>31459.92165</v>
      </c>
      <c r="M10" s="323">
        <v>27370.494740000002</v>
      </c>
      <c r="N10" s="323">
        <v>21526.956324911083</v>
      </c>
      <c r="O10" s="323">
        <v>19705.8744</v>
      </c>
      <c r="P10" s="992">
        <v>14865.575000000004</v>
      </c>
      <c r="Q10" s="323">
        <v>16585.246845459504</v>
      </c>
      <c r="R10" s="993">
        <v>4.929765865271603</v>
      </c>
      <c r="S10" s="993">
        <v>5.167306687866389</v>
      </c>
      <c r="T10" s="993">
        <v>5.3527641577910465</v>
      </c>
      <c r="U10" s="991">
        <v>6.183351962612965</v>
      </c>
      <c r="V10" s="991">
        <v>5.578387093847959</v>
      </c>
      <c r="W10" s="991">
        <v>5.742054687868561</v>
      </c>
      <c r="X10" s="991">
        <v>4.910758631493056</v>
      </c>
      <c r="Y10" s="991">
        <v>5.4599860435289145</v>
      </c>
    </row>
    <row r="11" spans="1:25" s="99" customFormat="1" ht="12.75">
      <c r="A11" s="689"/>
      <c r="B11" s="480"/>
      <c r="C11" s="930"/>
      <c r="D11" s="49"/>
      <c r="E11" s="323"/>
      <c r="F11" s="323"/>
      <c r="G11" s="323"/>
      <c r="H11" s="992"/>
      <c r="I11" s="992"/>
      <c r="J11" s="930"/>
      <c r="K11" s="49"/>
      <c r="L11" s="930"/>
      <c r="M11" s="323"/>
      <c r="N11" s="323"/>
      <c r="O11" s="323"/>
      <c r="P11" s="992"/>
      <c r="Q11" s="323"/>
      <c r="R11" s="993"/>
      <c r="S11" s="993"/>
      <c r="T11" s="993"/>
      <c r="U11" s="991"/>
      <c r="V11" s="991"/>
      <c r="W11" s="991"/>
      <c r="X11" s="991"/>
      <c r="Y11" s="991"/>
    </row>
    <row r="12" spans="1:25" s="97" customFormat="1" ht="12.75">
      <c r="A12" s="690" t="s">
        <v>12</v>
      </c>
      <c r="B12" s="1000">
        <f>SUM(B14:B15)</f>
        <v>18187.17115865986</v>
      </c>
      <c r="C12" s="995">
        <f>SUM(C14:C15)</f>
        <v>18858.467787638474</v>
      </c>
      <c r="D12" s="1013">
        <f>SUM(D14:D15)</f>
        <v>18561.6947502653</v>
      </c>
      <c r="E12" s="994">
        <v>16881.7132568623</v>
      </c>
      <c r="F12" s="994">
        <v>16839.44791498644</v>
      </c>
      <c r="G12" s="994">
        <v>14759.9553</v>
      </c>
      <c r="H12" s="971">
        <v>14418.8615</v>
      </c>
      <c r="I12" s="787">
        <v>14928.201602303257</v>
      </c>
      <c r="J12" s="995">
        <f>SUM(J14:J15)</f>
        <v>32379.715222904142</v>
      </c>
      <c r="K12" s="996">
        <f>SUM(K14:K15)</f>
        <v>33008.546608060475</v>
      </c>
      <c r="L12" s="995">
        <f>SUM(L14:L15)</f>
        <v>32556.249362737806</v>
      </c>
      <c r="M12" s="994">
        <v>28831.873128622203</v>
      </c>
      <c r="N12" s="994">
        <v>29001.279437024183</v>
      </c>
      <c r="O12" s="994">
        <v>25304.022</v>
      </c>
      <c r="P12" s="997">
        <v>24556.6241</v>
      </c>
      <c r="Q12" s="419">
        <v>25239.10180200866</v>
      </c>
      <c r="R12" s="998">
        <v>1.7803601747865263</v>
      </c>
      <c r="S12" s="998">
        <v>1.750330248446654</v>
      </c>
      <c r="T12" s="998">
        <v>1.7539481066120046</v>
      </c>
      <c r="U12" s="999">
        <v>1.7078760129338324</v>
      </c>
      <c r="V12" s="999">
        <v>1.7222226989528675</v>
      </c>
      <c r="W12" s="999">
        <v>1.7143698260387008</v>
      </c>
      <c r="X12" s="999">
        <v>1.7030903653523546</v>
      </c>
      <c r="Y12" s="999">
        <v>1.6906994207604045</v>
      </c>
    </row>
    <row r="13" spans="1:25" s="97" customFormat="1" ht="12.75">
      <c r="A13" s="689" t="s">
        <v>68</v>
      </c>
      <c r="B13" s="1000"/>
      <c r="C13" s="995"/>
      <c r="D13" s="1013"/>
      <c r="E13" s="994"/>
      <c r="F13" s="994"/>
      <c r="G13" s="994"/>
      <c r="H13" s="1000"/>
      <c r="I13" s="1000"/>
      <c r="J13" s="995"/>
      <c r="K13" s="996"/>
      <c r="L13" s="995"/>
      <c r="M13" s="994"/>
      <c r="N13" s="994"/>
      <c r="O13" s="994"/>
      <c r="P13" s="1000"/>
      <c r="Q13" s="994"/>
      <c r="R13" s="1001"/>
      <c r="S13" s="1001"/>
      <c r="T13" s="1001"/>
      <c r="U13" s="999"/>
      <c r="V13" s="999"/>
      <c r="W13" s="999"/>
      <c r="X13" s="999"/>
      <c r="Y13" s="999"/>
    </row>
    <row r="14" spans="1:25" s="99" customFormat="1" ht="12.75">
      <c r="A14" s="689" t="s">
        <v>69</v>
      </c>
      <c r="B14" s="992">
        <v>14782.980179035492</v>
      </c>
      <c r="C14" s="323">
        <v>15170.29332169196</v>
      </c>
      <c r="D14" s="1012">
        <v>15035.45109126461</v>
      </c>
      <c r="E14" s="323">
        <v>14064.203114231781</v>
      </c>
      <c r="F14" s="323">
        <v>14608.884777226678</v>
      </c>
      <c r="G14" s="323">
        <v>12909.8902</v>
      </c>
      <c r="H14" s="780">
        <v>12606.2357</v>
      </c>
      <c r="I14" s="786">
        <v>13196.417881549727</v>
      </c>
      <c r="J14" s="988">
        <v>25757.399925045793</v>
      </c>
      <c r="K14" s="805">
        <v>25904.901866808348</v>
      </c>
      <c r="L14" s="988">
        <v>25657.229304374185</v>
      </c>
      <c r="M14" s="323">
        <v>23444.002390078105</v>
      </c>
      <c r="N14" s="323">
        <v>24892.811971956522</v>
      </c>
      <c r="O14" s="323">
        <v>22040.6763</v>
      </c>
      <c r="P14" s="989">
        <v>21411.7965</v>
      </c>
      <c r="Q14" s="418">
        <v>22040.05608927508</v>
      </c>
      <c r="R14" s="990">
        <v>1.742368562569927</v>
      </c>
      <c r="S14" s="990">
        <v>1.7076071844811993</v>
      </c>
      <c r="T14" s="990">
        <v>1.706448921860461</v>
      </c>
      <c r="U14" s="1002">
        <v>1.666927176723917</v>
      </c>
      <c r="V14" s="1002">
        <v>1.7039501886387063</v>
      </c>
      <c r="W14" s="1002">
        <v>1.707270624191676</v>
      </c>
      <c r="X14" s="1002">
        <v>1.6985083421849714</v>
      </c>
      <c r="Y14" s="1002">
        <v>1.6701544530572865</v>
      </c>
    </row>
    <row r="15" spans="1:25" s="99" customFormat="1" ht="12.75">
      <c r="A15" s="689" t="s">
        <v>222</v>
      </c>
      <c r="B15" s="992">
        <v>3404.190979624368</v>
      </c>
      <c r="C15" s="323">
        <v>3688.174465946516</v>
      </c>
      <c r="D15" s="1012">
        <v>3526.2436590006882</v>
      </c>
      <c r="E15" s="323">
        <v>2817.5101426305155</v>
      </c>
      <c r="F15" s="323">
        <v>2230.563137759761</v>
      </c>
      <c r="G15" s="323">
        <v>1850.06503</v>
      </c>
      <c r="H15" s="992">
        <v>1812.6258000000016</v>
      </c>
      <c r="I15" s="992">
        <v>1731.7837207535301</v>
      </c>
      <c r="J15" s="988">
        <v>6622.31529785835</v>
      </c>
      <c r="K15" s="805">
        <v>7103.644741252125</v>
      </c>
      <c r="L15" s="988">
        <v>6899.020058363621</v>
      </c>
      <c r="M15" s="323">
        <v>5387.870738544096</v>
      </c>
      <c r="N15" s="323">
        <v>4108.4674650676625</v>
      </c>
      <c r="O15" s="323">
        <v>3263.34574</v>
      </c>
      <c r="P15" s="992">
        <v>3144.8276000000005</v>
      </c>
      <c r="Q15" s="323">
        <v>3199.045712733579</v>
      </c>
      <c r="R15" s="993">
        <v>1.94534188519267</v>
      </c>
      <c r="S15" s="993">
        <v>1.9260598452814996</v>
      </c>
      <c r="T15" s="993">
        <v>1.9564785436065846</v>
      </c>
      <c r="U15" s="1002">
        <v>1.9122808670757123</v>
      </c>
      <c r="V15" s="1002">
        <v>1.84189696113868</v>
      </c>
      <c r="W15" s="1002">
        <v>1.7639086664969827</v>
      </c>
      <c r="X15" s="1002">
        <v>1.7349568785791296</v>
      </c>
      <c r="Y15" s="1002">
        <v>1.84725475496537</v>
      </c>
    </row>
    <row r="16" spans="1:25" s="99" customFormat="1" ht="12.75">
      <c r="A16" s="689"/>
      <c r="B16" s="480"/>
      <c r="C16" s="930"/>
      <c r="D16" s="49"/>
      <c r="E16" s="323"/>
      <c r="F16" s="323"/>
      <c r="G16" s="323"/>
      <c r="H16" s="992"/>
      <c r="I16" s="992"/>
      <c r="J16" s="930"/>
      <c r="K16" s="49"/>
      <c r="L16" s="930"/>
      <c r="M16" s="323"/>
      <c r="N16" s="323"/>
      <c r="O16" s="323"/>
      <c r="P16" s="992"/>
      <c r="Q16" s="323"/>
      <c r="R16" s="993"/>
      <c r="S16" s="993"/>
      <c r="T16" s="993"/>
      <c r="U16" s="1002"/>
      <c r="V16" s="1002"/>
      <c r="W16" s="1002"/>
      <c r="X16" s="1002"/>
      <c r="Y16" s="1002"/>
    </row>
    <row r="17" spans="1:25" s="97" customFormat="1" ht="12.75">
      <c r="A17" s="690" t="s">
        <v>63</v>
      </c>
      <c r="B17" s="1000">
        <f>SUM(B19:B20)</f>
        <v>6525.681841340136</v>
      </c>
      <c r="C17" s="995">
        <f>SUM(C19:C20)</f>
        <v>7456.636542361517</v>
      </c>
      <c r="D17" s="1013">
        <f>SUM(D19:D20)</f>
        <v>6872.063299734691</v>
      </c>
      <c r="E17" s="994">
        <v>6868.725913137703</v>
      </c>
      <c r="F17" s="994">
        <v>8080.657122501184</v>
      </c>
      <c r="G17" s="994">
        <v>6867.69987</v>
      </c>
      <c r="H17" s="971">
        <v>6911.67008</v>
      </c>
      <c r="I17" s="787">
        <v>6914.012753818953</v>
      </c>
      <c r="J17" s="995">
        <f>SUM(J19:J20)</f>
        <v>57171.339047095855</v>
      </c>
      <c r="K17" s="996">
        <f>SUM(K19:K20)</f>
        <v>63059.92643193955</v>
      </c>
      <c r="L17" s="995">
        <f>SUM(L19:L20)</f>
        <v>58730.74110726222</v>
      </c>
      <c r="M17" s="994">
        <v>63435.77138137771</v>
      </c>
      <c r="N17" s="994">
        <v>64986.28213190711</v>
      </c>
      <c r="O17" s="994">
        <v>56592.4418</v>
      </c>
      <c r="P17" s="997">
        <v>53211.2825</v>
      </c>
      <c r="Q17" s="419">
        <v>51781.27167084539</v>
      </c>
      <c r="R17" s="998">
        <v>8.76097554816662</v>
      </c>
      <c r="S17" s="998">
        <v>8.456886167602917</v>
      </c>
      <c r="T17" s="998">
        <v>8.546303860374747</v>
      </c>
      <c r="U17" s="999">
        <v>9.235449511829422</v>
      </c>
      <c r="V17" s="999">
        <v>8.042202650938874</v>
      </c>
      <c r="W17" s="999">
        <v>8.240377837012263</v>
      </c>
      <c r="X17" s="999">
        <v>7.6987590385679985</v>
      </c>
      <c r="Y17" s="999">
        <v>7.489322556173189</v>
      </c>
    </row>
    <row r="18" spans="1:25" s="97" customFormat="1" ht="12.75">
      <c r="A18" s="689" t="s">
        <v>68</v>
      </c>
      <c r="B18" s="1000"/>
      <c r="C18" s="995"/>
      <c r="D18" s="1013"/>
      <c r="E18" s="994"/>
      <c r="F18" s="994"/>
      <c r="G18" s="994"/>
      <c r="H18" s="1000"/>
      <c r="I18" s="1000"/>
      <c r="J18" s="995"/>
      <c r="K18" s="996"/>
      <c r="L18" s="995"/>
      <c r="M18" s="994"/>
      <c r="N18" s="994"/>
      <c r="O18" s="994"/>
      <c r="P18" s="1000"/>
      <c r="Q18" s="994"/>
      <c r="R18" s="1001"/>
      <c r="S18" s="1001"/>
      <c r="T18" s="1001"/>
      <c r="U18" s="999"/>
      <c r="V18" s="999"/>
      <c r="W18" s="999"/>
      <c r="X18" s="999"/>
      <c r="Y18" s="999"/>
    </row>
    <row r="19" spans="1:25" s="99" customFormat="1" ht="12.75">
      <c r="A19" s="689" t="s">
        <v>69</v>
      </c>
      <c r="B19" s="992">
        <v>4280.416590964506</v>
      </c>
      <c r="C19" s="323">
        <v>4999.699458308034</v>
      </c>
      <c r="D19" s="1012">
        <v>4520.984378735379</v>
      </c>
      <c r="E19" s="323">
        <v>5259.75428576822</v>
      </c>
      <c r="F19" s="323">
        <v>6452.227335827328</v>
      </c>
      <c r="G19" s="323">
        <v>5285.9142</v>
      </c>
      <c r="H19" s="780">
        <v>5697.15143</v>
      </c>
      <c r="I19" s="786">
        <v>5608.197712737539</v>
      </c>
      <c r="J19" s="988">
        <v>35943.157864954206</v>
      </c>
      <c r="K19" s="805">
        <v>38409.895163191686</v>
      </c>
      <c r="L19" s="988">
        <v>34169.83951562584</v>
      </c>
      <c r="M19" s="323">
        <v>41453.1473799218</v>
      </c>
      <c r="N19" s="323">
        <v>47567.79327206369</v>
      </c>
      <c r="O19" s="323">
        <v>40149.9132</v>
      </c>
      <c r="P19" s="989">
        <v>41490.5351</v>
      </c>
      <c r="Q19" s="418">
        <v>38395.070538119464</v>
      </c>
      <c r="R19" s="990">
        <v>8.397116752800722</v>
      </c>
      <c r="S19" s="990">
        <v>7.682440811390314</v>
      </c>
      <c r="T19" s="990">
        <v>7.558052993136842</v>
      </c>
      <c r="U19" s="1002">
        <v>7.881194658101278</v>
      </c>
      <c r="V19" s="1002">
        <v>7.372305840486071</v>
      </c>
      <c r="W19" s="1002">
        <v>7.595642244817368</v>
      </c>
      <c r="X19" s="1002">
        <v>7.282680758934997</v>
      </c>
      <c r="Y19" s="1002">
        <v>6.846240540149861</v>
      </c>
    </row>
    <row r="20" spans="1:25" s="99" customFormat="1" ht="12.75">
      <c r="A20" s="691" t="s">
        <v>222</v>
      </c>
      <c r="B20" s="1004">
        <v>2245.2652503756303</v>
      </c>
      <c r="C20" s="1003">
        <v>2456.937084053483</v>
      </c>
      <c r="D20" s="1014">
        <v>2351.0789209993122</v>
      </c>
      <c r="E20" s="1003">
        <v>1608.9716273694835</v>
      </c>
      <c r="F20" s="1003">
        <v>1628.4297866738564</v>
      </c>
      <c r="G20" s="1003">
        <v>1581.78567</v>
      </c>
      <c r="H20" s="1004">
        <v>1214.51865</v>
      </c>
      <c r="I20" s="1004">
        <v>1305.8150410814133</v>
      </c>
      <c r="J20" s="1005">
        <v>21228.18118214165</v>
      </c>
      <c r="K20" s="1006">
        <v>24650.031268747865</v>
      </c>
      <c r="L20" s="1005">
        <v>24560.90159163638</v>
      </c>
      <c r="M20" s="1003">
        <v>21982.624001455904</v>
      </c>
      <c r="N20" s="1003">
        <v>17418.488859843423</v>
      </c>
      <c r="O20" s="1003">
        <v>16442.5286</v>
      </c>
      <c r="P20" s="1004">
        <v>11720.7474</v>
      </c>
      <c r="Q20" s="1003">
        <v>13386.201132725926</v>
      </c>
      <c r="R20" s="1007">
        <v>9.454642910716316</v>
      </c>
      <c r="S20" s="1007">
        <v>10.03282966777479</v>
      </c>
      <c r="T20" s="1007">
        <v>10.446651268174746</v>
      </c>
      <c r="U20" s="1008">
        <v>13.662530542813498</v>
      </c>
      <c r="V20" s="1008">
        <v>10.696493642149285</v>
      </c>
      <c r="W20" s="1008">
        <v>10.394915639866683</v>
      </c>
      <c r="X20" s="1008">
        <v>9.650528956471767</v>
      </c>
      <c r="Y20" s="1008">
        <v>10.251222961591955</v>
      </c>
    </row>
    <row r="21" spans="1:31" s="99" customFormat="1" ht="12.75">
      <c r="A21" s="98"/>
      <c r="B21" s="98"/>
      <c r="C21" s="98"/>
      <c r="D21" s="98"/>
      <c r="E21" s="91"/>
      <c r="F21" s="91"/>
      <c r="G21" s="91"/>
      <c r="H21" s="91"/>
      <c r="I21" s="91"/>
      <c r="J21" s="91"/>
      <c r="K21" s="91"/>
      <c r="L21" s="91"/>
      <c r="M21" s="91"/>
      <c r="N21" s="91"/>
      <c r="O21" s="91"/>
      <c r="P21" s="91"/>
      <c r="Q21" s="91"/>
      <c r="R21" s="91"/>
      <c r="S21" s="91"/>
      <c r="T21" s="91"/>
      <c r="U21" s="91"/>
      <c r="V21" s="91"/>
      <c r="W21" s="91"/>
      <c r="X21" s="91"/>
      <c r="Y21" s="102"/>
      <c r="Z21" s="102"/>
      <c r="AA21" s="102"/>
      <c r="AB21" s="102"/>
      <c r="AC21" s="102"/>
      <c r="AD21" s="102"/>
      <c r="AE21" s="101"/>
    </row>
    <row r="22" spans="1:23" s="99" customFormat="1" ht="12.75">
      <c r="A22" s="517" t="s">
        <v>280</v>
      </c>
      <c r="B22" s="517"/>
      <c r="C22" s="517"/>
      <c r="D22" s="517"/>
      <c r="H22" s="107"/>
      <c r="I22" s="103"/>
      <c r="J22" s="103"/>
      <c r="K22" s="103"/>
      <c r="L22" s="103"/>
      <c r="M22" s="103"/>
      <c r="N22" s="103"/>
      <c r="O22" s="103"/>
      <c r="Q22" s="108"/>
      <c r="R22" s="108"/>
      <c r="S22" s="108"/>
      <c r="T22" s="108"/>
      <c r="U22" s="103"/>
      <c r="V22" s="103"/>
      <c r="W22" s="103"/>
    </row>
    <row r="23" spans="21:22" ht="12.75">
      <c r="U23" s="422"/>
      <c r="V23" s="422"/>
    </row>
    <row r="25" spans="1:16" ht="15">
      <c r="A25" s="657" t="s">
        <v>316</v>
      </c>
      <c r="B25" s="674"/>
      <c r="C25" s="674"/>
      <c r="D25" s="674"/>
      <c r="E25" s="674"/>
      <c r="F25" s="674"/>
      <c r="G25" s="674"/>
      <c r="H25" s="674"/>
      <c r="I25" s="674"/>
      <c r="J25" s="674"/>
      <c r="K25" s="674"/>
      <c r="L25" s="674"/>
      <c r="M25" s="674"/>
      <c r="N25" s="674"/>
      <c r="O25" s="674"/>
      <c r="P25" s="674"/>
    </row>
  </sheetData>
  <sheetProtection/>
  <mergeCells count="4">
    <mergeCell ref="A5:A6"/>
    <mergeCell ref="B5:I5"/>
    <mergeCell ref="J5:Q5"/>
    <mergeCell ref="R5:Y5"/>
  </mergeCells>
  <hyperlinks>
    <hyperlink ref="G3" location="Sommaire!A1" display="Retour au sommaire"/>
  </hyperlinks>
  <printOptions/>
  <pageMargins left="0.19" right="0.17" top="1" bottom="1" header="0.4921259845" footer="0.4921259845"/>
  <pageSetup fitToHeight="1" fitToWidth="1" horizontalDpi="600" verticalDpi="600" orientation="landscape" paperSize="9" scale="51" r:id="rId1"/>
  <headerFooter alignWithMargins="0">
    <oddFooter>&amp;L&amp;F&amp;R&amp;D&amp;T</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J21"/>
  <sheetViews>
    <sheetView zoomScalePageLayoutView="0" workbookViewId="0" topLeftCell="A1">
      <selection activeCell="H36" sqref="H36"/>
    </sheetView>
  </sheetViews>
  <sheetFormatPr defaultColWidth="11.421875" defaultRowHeight="12.75"/>
  <cols>
    <col min="2" max="2" width="11.57421875" style="0" bestFit="1" customWidth="1"/>
    <col min="3" max="7" width="11.8515625" style="0" bestFit="1" customWidth="1"/>
  </cols>
  <sheetData>
    <row r="1" spans="1:4" s="279" customFormat="1" ht="15.75">
      <c r="A1" s="80" t="s">
        <v>209</v>
      </c>
      <c r="B1" s="202"/>
      <c r="C1" s="202"/>
      <c r="D1" s="202"/>
    </row>
    <row r="2" spans="1:4" s="279" customFormat="1" ht="12.75">
      <c r="A2" s="230" t="s">
        <v>274</v>
      </c>
      <c r="B2" s="235"/>
      <c r="C2" s="235"/>
      <c r="D2" s="235"/>
    </row>
    <row r="3" spans="1:7" s="279" customFormat="1" ht="12.75">
      <c r="A3" s="272"/>
      <c r="B3" s="252"/>
      <c r="C3" s="252"/>
      <c r="D3" s="248" t="s">
        <v>150</v>
      </c>
      <c r="E3" s="281"/>
      <c r="F3" s="281"/>
      <c r="G3" s="281"/>
    </row>
    <row r="5" spans="1:10" s="329" customFormat="1" ht="24" customHeight="1">
      <c r="A5" s="914"/>
      <c r="B5" s="973" t="s">
        <v>66</v>
      </c>
      <c r="C5" s="973"/>
      <c r="D5" s="974"/>
      <c r="E5" s="973" t="s">
        <v>67</v>
      </c>
      <c r="F5" s="973"/>
      <c r="G5" s="974"/>
      <c r="H5" s="973" t="s">
        <v>23</v>
      </c>
      <c r="I5" s="973"/>
      <c r="J5" s="974"/>
    </row>
    <row r="6" spans="1:10" s="303" customFormat="1" ht="33.75">
      <c r="A6" s="905"/>
      <c r="B6" s="307" t="s">
        <v>210</v>
      </c>
      <c r="C6" s="307" t="s">
        <v>317</v>
      </c>
      <c r="D6" s="307" t="s">
        <v>117</v>
      </c>
      <c r="E6" s="307" t="s">
        <v>210</v>
      </c>
      <c r="F6" s="307" t="s">
        <v>317</v>
      </c>
      <c r="G6" s="307" t="s">
        <v>117</v>
      </c>
      <c r="H6" s="307" t="s">
        <v>210</v>
      </c>
      <c r="I6" s="307" t="s">
        <v>317</v>
      </c>
      <c r="J6" s="307" t="s">
        <v>117</v>
      </c>
    </row>
    <row r="7" spans="1:10" s="303" customFormat="1" ht="11.25">
      <c r="A7" s="308" t="s">
        <v>118</v>
      </c>
      <c r="B7" s="438">
        <v>1985.751551309122</v>
      </c>
      <c r="C7" s="438">
        <v>286.7718265831179</v>
      </c>
      <c r="D7" s="438">
        <v>2272.52337789224</v>
      </c>
      <c r="E7" s="438">
        <v>5525.92553088198</v>
      </c>
      <c r="F7" s="438">
        <v>1622.3843285170915</v>
      </c>
      <c r="G7" s="438">
        <v>7148.309859399069</v>
      </c>
      <c r="H7" s="441">
        <v>2.782787971253991</v>
      </c>
      <c r="I7" s="441">
        <v>5.6574048707914475</v>
      </c>
      <c r="J7" s="441">
        <v>3.145538536122391</v>
      </c>
    </row>
    <row r="8" spans="1:10" s="303" customFormat="1" ht="11.25">
      <c r="A8" s="309" t="s">
        <v>119</v>
      </c>
      <c r="B8" s="444">
        <v>1407.4886672221814</v>
      </c>
      <c r="C8" s="444">
        <v>282.0466030417179</v>
      </c>
      <c r="D8" s="444">
        <v>1689.5352702638993</v>
      </c>
      <c r="E8" s="444">
        <v>3851.5060380363366</v>
      </c>
      <c r="F8" s="444">
        <v>941.3713198817893</v>
      </c>
      <c r="G8" s="444">
        <v>4792.877357918126</v>
      </c>
      <c r="H8" s="442">
        <v>2.7364384010548846</v>
      </c>
      <c r="I8" s="442">
        <v>3.3376445939416253</v>
      </c>
      <c r="J8" s="442">
        <v>2.8368021918651607</v>
      </c>
    </row>
    <row r="9" spans="1:10" s="303" customFormat="1" ht="11.25">
      <c r="A9" s="309" t="s">
        <v>120</v>
      </c>
      <c r="B9" s="444">
        <v>1744.782026148796</v>
      </c>
      <c r="C9" s="444">
        <v>274.38631205153365</v>
      </c>
      <c r="D9" s="444">
        <v>2019.1683382003296</v>
      </c>
      <c r="E9" s="444">
        <v>4940.534734563369</v>
      </c>
      <c r="F9" s="444">
        <v>1244.8024844640152</v>
      </c>
      <c r="G9" s="444">
        <v>6185.337219027384</v>
      </c>
      <c r="H9" s="442">
        <v>2.831605702328594</v>
      </c>
      <c r="I9" s="442">
        <v>4.536678506871813</v>
      </c>
      <c r="J9" s="442">
        <v>3.0633093348424487</v>
      </c>
    </row>
    <row r="10" spans="1:10" s="303" customFormat="1" ht="11.25">
      <c r="A10" s="309" t="s">
        <v>121</v>
      </c>
      <c r="B10" s="444">
        <v>1740.1675664315003</v>
      </c>
      <c r="C10" s="444">
        <v>253.6842582245357</v>
      </c>
      <c r="D10" s="444">
        <v>1993.8518246560361</v>
      </c>
      <c r="E10" s="444">
        <v>5363.827106578385</v>
      </c>
      <c r="F10" s="444">
        <v>1389.607727555343</v>
      </c>
      <c r="G10" s="444">
        <v>6753.434834133728</v>
      </c>
      <c r="H10" s="442">
        <v>3.0823624173031763</v>
      </c>
      <c r="I10" s="442">
        <v>5.477705779936106</v>
      </c>
      <c r="J10" s="442">
        <v>3.3871297508774396</v>
      </c>
    </row>
    <row r="11" spans="1:10" s="303" customFormat="1" ht="11.25">
      <c r="A11" s="309" t="s">
        <v>122</v>
      </c>
      <c r="B11" s="444">
        <v>1599.9741749091886</v>
      </c>
      <c r="C11" s="444">
        <v>407.24215214784044</v>
      </c>
      <c r="D11" s="444">
        <v>2007.216327057029</v>
      </c>
      <c r="E11" s="444">
        <v>4598.077787963337</v>
      </c>
      <c r="F11" s="444">
        <v>2388.5138656478</v>
      </c>
      <c r="G11" s="444">
        <v>6986.591653611136</v>
      </c>
      <c r="H11" s="442">
        <v>2.873845003294703</v>
      </c>
      <c r="I11" s="442">
        <v>5.865094890228115</v>
      </c>
      <c r="J11" s="442">
        <v>3.4807367593780207</v>
      </c>
    </row>
    <row r="12" spans="1:10" s="303" customFormat="1" ht="11.25">
      <c r="A12" s="309" t="s">
        <v>123</v>
      </c>
      <c r="B12" s="444">
        <v>1881.9601582883272</v>
      </c>
      <c r="C12" s="444">
        <v>217.99785484462333</v>
      </c>
      <c r="D12" s="444">
        <v>2099.9580131329503</v>
      </c>
      <c r="E12" s="444">
        <v>5528.1031211878135</v>
      </c>
      <c r="F12" s="444">
        <v>1732.3708723207146</v>
      </c>
      <c r="G12" s="444">
        <v>7260.473993508528</v>
      </c>
      <c r="H12" s="442">
        <v>2.9374177220710727</v>
      </c>
      <c r="I12" s="442">
        <v>7.946733574765915</v>
      </c>
      <c r="J12" s="442">
        <v>3.4574376954692285</v>
      </c>
    </row>
    <row r="13" spans="1:10" s="303" customFormat="1" ht="11.25">
      <c r="A13" s="309" t="s">
        <v>124</v>
      </c>
      <c r="B13" s="444">
        <v>1379.4260824716503</v>
      </c>
      <c r="C13" s="444">
        <v>171.79243915105297</v>
      </c>
      <c r="D13" s="444">
        <v>1551.2185216227033</v>
      </c>
      <c r="E13" s="444">
        <v>6192.31704093257</v>
      </c>
      <c r="F13" s="444">
        <v>1274.7376259248708</v>
      </c>
      <c r="G13" s="444">
        <v>7467.054666857441</v>
      </c>
      <c r="H13" s="442">
        <v>4.489053179157814</v>
      </c>
      <c r="I13" s="442">
        <v>7.42021961050349</v>
      </c>
      <c r="J13" s="442">
        <v>4.813670390581903</v>
      </c>
    </row>
    <row r="14" spans="1:10" s="303" customFormat="1" ht="11.25">
      <c r="A14" s="309" t="s">
        <v>125</v>
      </c>
      <c r="B14" s="444">
        <v>881.6127558999796</v>
      </c>
      <c r="C14" s="444">
        <v>117.07472909532089</v>
      </c>
      <c r="D14" s="444">
        <v>998.6874849953005</v>
      </c>
      <c r="E14" s="444">
        <v>6873.196658359888</v>
      </c>
      <c r="F14" s="444">
        <v>762.6630031106307</v>
      </c>
      <c r="G14" s="444">
        <v>7635.859661470518</v>
      </c>
      <c r="H14" s="442">
        <v>7.796162898463851</v>
      </c>
      <c r="I14" s="442">
        <v>6.514326439223954</v>
      </c>
      <c r="J14" s="442">
        <v>7.645895013399963</v>
      </c>
    </row>
    <row r="15" spans="1:10" s="303" customFormat="1" ht="11.25">
      <c r="A15" s="309" t="s">
        <v>126</v>
      </c>
      <c r="B15" s="444">
        <v>1595.514668762199</v>
      </c>
      <c r="C15" s="444">
        <v>234.60041719859595</v>
      </c>
      <c r="D15" s="444">
        <v>1830.115085960795</v>
      </c>
      <c r="E15" s="444">
        <v>4849.530227413844</v>
      </c>
      <c r="F15" s="444">
        <v>1587.7989827474112</v>
      </c>
      <c r="G15" s="444">
        <v>6437.329210161255</v>
      </c>
      <c r="H15" s="442">
        <v>3.039477055498406</v>
      </c>
      <c r="I15" s="442">
        <v>6.768099569930833</v>
      </c>
      <c r="J15" s="442">
        <v>3.517445028208</v>
      </c>
    </row>
    <row r="16" spans="1:10" s="303" customFormat="1" ht="11.25">
      <c r="A16" s="309" t="s">
        <v>127</v>
      </c>
      <c r="B16" s="444">
        <v>1844.3959454212225</v>
      </c>
      <c r="C16" s="444">
        <v>312.70047340352784</v>
      </c>
      <c r="D16" s="444">
        <v>2157.0964188247503</v>
      </c>
      <c r="E16" s="444">
        <v>5167.333557697095</v>
      </c>
      <c r="F16" s="444">
        <v>1337.9759401483716</v>
      </c>
      <c r="G16" s="444">
        <v>6505.3094978454665</v>
      </c>
      <c r="H16" s="442">
        <v>2.8016400548511187</v>
      </c>
      <c r="I16" s="442">
        <v>4.2787781086016</v>
      </c>
      <c r="J16" s="442">
        <v>3.015771312341129</v>
      </c>
    </row>
    <row r="17" spans="1:10" s="303" customFormat="1" ht="11.25">
      <c r="A17" s="309" t="s">
        <v>128</v>
      </c>
      <c r="B17" s="444">
        <v>1598.8850019441825</v>
      </c>
      <c r="C17" s="444">
        <v>290.9677139004694</v>
      </c>
      <c r="D17" s="444">
        <v>1889.8527158446518</v>
      </c>
      <c r="E17" s="444">
        <v>4396.43908001525</v>
      </c>
      <c r="F17" s="444">
        <v>1489.103073258005</v>
      </c>
      <c r="G17" s="444">
        <v>5885.542153273254</v>
      </c>
      <c r="H17" s="442">
        <v>2.7496906123137994</v>
      </c>
      <c r="I17" s="442">
        <v>5.11776050097221</v>
      </c>
      <c r="J17" s="442">
        <v>3.1142861578198526</v>
      </c>
    </row>
    <row r="18" spans="1:10" s="303" customFormat="1" ht="11.25">
      <c r="A18" s="309" t="s">
        <v>129</v>
      </c>
      <c r="B18" s="444">
        <v>1144.656995478889</v>
      </c>
      <c r="C18" s="444">
        <v>188.3339821926065</v>
      </c>
      <c r="D18" s="444">
        <v>1332.9909776714956</v>
      </c>
      <c r="E18" s="444">
        <v>3148.3357437645977</v>
      </c>
      <c r="F18" s="444">
        <v>813.9176218834726</v>
      </c>
      <c r="G18" s="444">
        <v>3962.2533656480705</v>
      </c>
      <c r="H18" s="442">
        <v>2.750462152592211</v>
      </c>
      <c r="I18" s="442">
        <v>4.321671598549276</v>
      </c>
      <c r="J18" s="442">
        <v>2.972453251386173</v>
      </c>
    </row>
    <row r="19" spans="1:10" s="303" customFormat="1" ht="11.25">
      <c r="A19" s="310" t="s">
        <v>22</v>
      </c>
      <c r="B19" s="447">
        <v>18804.615594287243</v>
      </c>
      <c r="C19" s="447">
        <v>3037.5987618349423</v>
      </c>
      <c r="D19" s="447">
        <v>21842.21435612218</v>
      </c>
      <c r="E19" s="447">
        <v>60435.12662739446</v>
      </c>
      <c r="F19" s="447">
        <v>16585.246845459515</v>
      </c>
      <c r="G19" s="447">
        <v>77020.37347285397</v>
      </c>
      <c r="H19" s="449">
        <v>3.213845362824347</v>
      </c>
      <c r="I19" s="449">
        <v>5.459986043528921</v>
      </c>
      <c r="J19" s="449">
        <v>3.526216354124638</v>
      </c>
    </row>
    <row r="20" s="99" customFormat="1" ht="12.75">
      <c r="A20" s="104"/>
    </row>
    <row r="21" s="99" customFormat="1" ht="12.75">
      <c r="A21" s="517" t="s">
        <v>280</v>
      </c>
    </row>
    <row r="22" s="99" customFormat="1" ht="12.75"/>
  </sheetData>
  <sheetProtection/>
  <mergeCells count="4">
    <mergeCell ref="E5:G5"/>
    <mergeCell ref="H5:J5"/>
    <mergeCell ref="A5:A6"/>
    <mergeCell ref="B5:D5"/>
  </mergeCells>
  <hyperlinks>
    <hyperlink ref="D3" location="Sommaire!A1" display="Retour au sommaire"/>
  </hyperlinks>
  <printOptions/>
  <pageMargins left="0.75" right="0.75" top="1" bottom="1" header="0.4921259845" footer="0.4921259845"/>
  <pageSetup fitToHeight="1" fitToWidth="1" horizontalDpi="600" verticalDpi="600" orientation="landscape" paperSize="9" r:id="rId1"/>
  <headerFooter alignWithMargins="0">
    <oddFooter>&amp;L&amp;F&amp;R&amp;D&amp;T</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1">
      <selection activeCell="A1" sqref="A1"/>
    </sheetView>
  </sheetViews>
  <sheetFormatPr defaultColWidth="11.421875" defaultRowHeight="12.75"/>
  <cols>
    <col min="1" max="1" width="25.57421875" style="0" customWidth="1"/>
    <col min="2" max="2" width="13.8515625" style="0" customWidth="1"/>
    <col min="3" max="3" width="11.57421875" style="0" bestFit="1" customWidth="1"/>
    <col min="4" max="4" width="12.140625" style="0" bestFit="1" customWidth="1"/>
    <col min="5" max="5" width="13.28125" style="0" customWidth="1"/>
    <col min="7" max="7" width="23.8515625" style="0" customWidth="1"/>
    <col min="8" max="8" width="11.57421875" style="0" customWidth="1"/>
    <col min="9" max="9" width="11.57421875" style="0" bestFit="1" customWidth="1"/>
    <col min="10" max="10" width="12.140625" style="0" bestFit="1" customWidth="1"/>
    <col min="11" max="11" width="14.140625" style="0" customWidth="1"/>
  </cols>
  <sheetData>
    <row r="1" s="244" customFormat="1" ht="15.75">
      <c r="A1" s="516" t="s">
        <v>253</v>
      </c>
    </row>
    <row r="2" spans="1:5" s="244" customFormat="1" ht="12.75">
      <c r="A2" s="244" t="s">
        <v>275</v>
      </c>
      <c r="E2" s="248" t="s">
        <v>150</v>
      </c>
    </row>
    <row r="3" spans="1:10" s="279" customFormat="1" ht="12.75">
      <c r="A3" s="272"/>
      <c r="C3" s="281"/>
      <c r="D3" s="253"/>
      <c r="E3" s="252"/>
      <c r="F3" s="281"/>
      <c r="G3" s="281"/>
      <c r="J3" s="281"/>
    </row>
    <row r="4" spans="1:11" ht="12.75">
      <c r="A4" s="942"/>
      <c r="B4" s="942"/>
      <c r="C4" s="942"/>
      <c r="D4" s="942"/>
      <c r="E4" s="943" t="s">
        <v>14</v>
      </c>
      <c r="F4" s="942"/>
      <c r="G4" s="942"/>
      <c r="H4" s="942"/>
      <c r="I4" s="942"/>
      <c r="J4" s="942"/>
      <c r="K4" s="943" t="s">
        <v>14</v>
      </c>
    </row>
    <row r="5" spans="1:12" ht="33.75">
      <c r="A5" s="944" t="s">
        <v>15</v>
      </c>
      <c r="B5" s="945" t="s">
        <v>22</v>
      </c>
      <c r="C5" s="946" t="s">
        <v>256</v>
      </c>
      <c r="D5" s="947" t="s">
        <v>243</v>
      </c>
      <c r="E5" s="947" t="s">
        <v>244</v>
      </c>
      <c r="F5" s="942"/>
      <c r="G5" s="944" t="s">
        <v>15</v>
      </c>
      <c r="H5" s="945" t="s">
        <v>22</v>
      </c>
      <c r="I5" s="948" t="s">
        <v>256</v>
      </c>
      <c r="J5" s="947" t="s">
        <v>243</v>
      </c>
      <c r="K5" s="947" t="s">
        <v>244</v>
      </c>
      <c r="L5" s="505"/>
    </row>
    <row r="6" spans="1:12" ht="12.75">
      <c r="A6" s="949" t="s">
        <v>31</v>
      </c>
      <c r="B6" s="950">
        <v>2227.979096130913</v>
      </c>
      <c r="C6" s="951">
        <f>B6/$H$18*100</f>
        <v>2.9892714432991605</v>
      </c>
      <c r="D6" s="950">
        <v>946.763077118629</v>
      </c>
      <c r="E6" s="952">
        <v>1281.2160190122843</v>
      </c>
      <c r="F6" s="942"/>
      <c r="G6" s="949" t="s">
        <v>232</v>
      </c>
      <c r="H6" s="950">
        <v>1263.334277012342</v>
      </c>
      <c r="I6" s="951">
        <f>H6/$H$18*100</f>
        <v>1.6950110008537018</v>
      </c>
      <c r="J6" s="952">
        <v>864.8751774866361</v>
      </c>
      <c r="K6" s="952">
        <v>398.4590995257059</v>
      </c>
      <c r="L6" s="504"/>
    </row>
    <row r="7" spans="1:12" ht="12.75">
      <c r="A7" s="949" t="s">
        <v>32</v>
      </c>
      <c r="B7" s="950">
        <v>3769.7353992670533</v>
      </c>
      <c r="C7" s="951">
        <f aca="true" t="shared" si="0" ref="C7:C27">B7/$H$18*100</f>
        <v>5.05784026313002</v>
      </c>
      <c r="D7" s="950">
        <v>2528.5307850488675</v>
      </c>
      <c r="E7" s="952">
        <v>1241.2046142181855</v>
      </c>
      <c r="F7" s="942"/>
      <c r="G7" s="949" t="s">
        <v>72</v>
      </c>
      <c r="H7" s="950">
        <v>619.2578867313832</v>
      </c>
      <c r="I7" s="951">
        <f aca="true" t="shared" si="1" ref="I7:I14">H7/$H$18*100</f>
        <v>0.8308560524910509</v>
      </c>
      <c r="J7" s="952">
        <v>434.70844580429076</v>
      </c>
      <c r="K7" s="952">
        <v>184.54944092709243</v>
      </c>
      <c r="L7" s="506"/>
    </row>
    <row r="8" spans="1:12" ht="12.75">
      <c r="A8" s="949" t="s">
        <v>33</v>
      </c>
      <c r="B8" s="950">
        <v>2001.8582914887957</v>
      </c>
      <c r="C8" s="951">
        <f t="shared" si="0"/>
        <v>2.6858859828043404</v>
      </c>
      <c r="D8" s="950">
        <v>1442.7584151963345</v>
      </c>
      <c r="E8" s="952">
        <v>559.0998762924611</v>
      </c>
      <c r="F8" s="942"/>
      <c r="G8" s="949" t="s">
        <v>73</v>
      </c>
      <c r="H8" s="950">
        <v>598.8072388745107</v>
      </c>
      <c r="I8" s="951">
        <f t="shared" si="1"/>
        <v>0.8034174927030895</v>
      </c>
      <c r="J8" s="952">
        <v>549.4085131552223</v>
      </c>
      <c r="K8" s="952">
        <v>49.39872571928846</v>
      </c>
      <c r="L8" s="506"/>
    </row>
    <row r="9" spans="1:12" ht="12.75">
      <c r="A9" s="949" t="s">
        <v>35</v>
      </c>
      <c r="B9" s="950">
        <v>2228.61648070622</v>
      </c>
      <c r="C9" s="951">
        <f t="shared" si="0"/>
        <v>2.990126619863731</v>
      </c>
      <c r="D9" s="950">
        <v>1320.9663990810327</v>
      </c>
      <c r="E9" s="952">
        <v>907.6500816251873</v>
      </c>
      <c r="F9" s="942"/>
      <c r="G9" s="949" t="s">
        <v>76</v>
      </c>
      <c r="H9" s="950">
        <v>461.65223185362925</v>
      </c>
      <c r="I9" s="951">
        <f t="shared" si="1"/>
        <v>0.6193971190357568</v>
      </c>
      <c r="J9" s="952">
        <v>264.1404266688131</v>
      </c>
      <c r="K9" s="952">
        <v>197.51180518481615</v>
      </c>
      <c r="L9" s="506"/>
    </row>
    <row r="10" spans="1:12" ht="12.75">
      <c r="A10" s="949" t="s">
        <v>36</v>
      </c>
      <c r="B10" s="950">
        <v>3770.711826067417</v>
      </c>
      <c r="C10" s="951">
        <f t="shared" si="0"/>
        <v>5.059150331413814</v>
      </c>
      <c r="D10" s="950">
        <v>1984.3727994748301</v>
      </c>
      <c r="E10" s="952">
        <v>1786.3390265925866</v>
      </c>
      <c r="F10" s="942"/>
      <c r="G10" s="949" t="s">
        <v>233</v>
      </c>
      <c r="H10" s="950">
        <v>438.9693068351148</v>
      </c>
      <c r="I10" s="951">
        <f t="shared" si="1"/>
        <v>0.5889635211056453</v>
      </c>
      <c r="J10" s="952">
        <v>172.87199591280566</v>
      </c>
      <c r="K10" s="952">
        <v>266.09731092230913</v>
      </c>
      <c r="L10" s="506"/>
    </row>
    <row r="11" spans="1:12" ht="12.75">
      <c r="A11" s="949" t="s">
        <v>37</v>
      </c>
      <c r="B11" s="950">
        <v>3353.3658633106015</v>
      </c>
      <c r="C11" s="951">
        <f t="shared" si="0"/>
        <v>4.499198772347733</v>
      </c>
      <c r="D11" s="950">
        <v>2220.8958222171223</v>
      </c>
      <c r="E11" s="952">
        <v>1132.4700410934795</v>
      </c>
      <c r="F11" s="942"/>
      <c r="G11" s="949" t="s">
        <v>74</v>
      </c>
      <c r="H11" s="950">
        <v>246.03766912854798</v>
      </c>
      <c r="I11" s="951">
        <f t="shared" si="1"/>
        <v>0.33010784507766333</v>
      </c>
      <c r="J11" s="952">
        <v>206.24980620288846</v>
      </c>
      <c r="K11" s="952">
        <v>39.787862925659525</v>
      </c>
      <c r="L11" s="506"/>
    </row>
    <row r="12" spans="1:17" ht="12.75">
      <c r="A12" s="949" t="s">
        <v>38</v>
      </c>
      <c r="B12" s="950">
        <v>2143.8558024089975</v>
      </c>
      <c r="C12" s="951">
        <f t="shared" si="0"/>
        <v>2.8764035263263823</v>
      </c>
      <c r="D12" s="950">
        <v>1420.9585487585618</v>
      </c>
      <c r="E12" s="952">
        <v>722.8972536504357</v>
      </c>
      <c r="F12" s="942"/>
      <c r="G12" s="949" t="s">
        <v>313</v>
      </c>
      <c r="H12" s="950">
        <v>217.96722729873335</v>
      </c>
      <c r="I12" s="951">
        <f t="shared" si="1"/>
        <v>0.29244583545271996</v>
      </c>
      <c r="J12" s="952">
        <v>83.02069416776985</v>
      </c>
      <c r="K12" s="952">
        <v>134.9465331309635</v>
      </c>
      <c r="L12" s="506"/>
      <c r="N12" s="422"/>
      <c r="P12" s="422"/>
      <c r="Q12" s="422"/>
    </row>
    <row r="13" spans="1:17" ht="12.75">
      <c r="A13" s="949" t="s">
        <v>40</v>
      </c>
      <c r="B13" s="950">
        <v>1093.8369449865374</v>
      </c>
      <c r="C13" s="951">
        <f t="shared" si="0"/>
        <v>1.4675970474552977</v>
      </c>
      <c r="D13" s="950">
        <v>669.1448309106618</v>
      </c>
      <c r="E13" s="952">
        <v>424.6921140758756</v>
      </c>
      <c r="F13" s="942"/>
      <c r="G13" s="949" t="s">
        <v>234</v>
      </c>
      <c r="H13" s="950">
        <v>261.2738466479155</v>
      </c>
      <c r="I13" s="951">
        <f t="shared" si="1"/>
        <v>0.35055016899478403</v>
      </c>
      <c r="J13" s="952">
        <v>244.51536120775697</v>
      </c>
      <c r="K13" s="952">
        <v>16.75848544015852</v>
      </c>
      <c r="L13" s="506"/>
      <c r="M13" s="422"/>
      <c r="N13" s="422"/>
      <c r="P13" s="422"/>
      <c r="Q13" s="422"/>
    </row>
    <row r="14" spans="1:12" ht="12.75">
      <c r="A14" s="949" t="s">
        <v>263</v>
      </c>
      <c r="B14" s="950">
        <v>10084.486474726757</v>
      </c>
      <c r="C14" s="951">
        <f t="shared" si="0"/>
        <v>13.53031879499556</v>
      </c>
      <c r="D14" s="950">
        <v>4199.278229286534</v>
      </c>
      <c r="E14" s="952">
        <v>5885.208245440222</v>
      </c>
      <c r="F14" s="942"/>
      <c r="G14" s="949" t="s">
        <v>231</v>
      </c>
      <c r="H14" s="950">
        <v>217.60922485136155</v>
      </c>
      <c r="I14" s="951">
        <f t="shared" si="1"/>
        <v>0.29196550487223194</v>
      </c>
      <c r="J14" s="952">
        <v>60.370867310296944</v>
      </c>
      <c r="K14" s="952">
        <v>157.2383575410644</v>
      </c>
      <c r="L14" s="506"/>
    </row>
    <row r="15" spans="1:12" ht="12.75">
      <c r="A15" s="949" t="s">
        <v>42</v>
      </c>
      <c r="B15" s="950">
        <v>3232.439686105593</v>
      </c>
      <c r="C15" s="951">
        <f t="shared" si="0"/>
        <v>4.3369525605704276</v>
      </c>
      <c r="D15" s="950">
        <v>1874.572786952489</v>
      </c>
      <c r="E15" s="952">
        <v>1357.866899153104</v>
      </c>
      <c r="F15" s="942"/>
      <c r="G15" s="938" t="s">
        <v>252</v>
      </c>
      <c r="H15" s="953">
        <v>4324.908909233538</v>
      </c>
      <c r="I15" s="954">
        <v>5.802714540586643</v>
      </c>
      <c r="J15" s="955">
        <v>2880.1612879164804</v>
      </c>
      <c r="K15" s="955">
        <v>1444.7476213170578</v>
      </c>
      <c r="L15" s="506"/>
    </row>
    <row r="16" spans="1:12" ht="12.75">
      <c r="A16" s="949" t="s">
        <v>43</v>
      </c>
      <c r="B16" s="950">
        <v>744.8482178693644</v>
      </c>
      <c r="C16" s="951">
        <f t="shared" si="0"/>
        <v>0.9993601426224211</v>
      </c>
      <c r="D16" s="950">
        <v>498.9881888764859</v>
      </c>
      <c r="E16" s="952">
        <v>245.86002899287854</v>
      </c>
      <c r="F16" s="942"/>
      <c r="G16" s="956"/>
      <c r="H16" s="956"/>
      <c r="I16" s="957"/>
      <c r="J16" s="956"/>
      <c r="K16" s="956"/>
      <c r="L16" s="506"/>
    </row>
    <row r="17" spans="1:18" ht="12.75">
      <c r="A17" s="949" t="s">
        <v>44</v>
      </c>
      <c r="B17" s="950">
        <v>2538.717719666439</v>
      </c>
      <c r="C17" s="951">
        <f t="shared" si="0"/>
        <v>3.406188323389249</v>
      </c>
      <c r="D17" s="950">
        <v>1572.1266460918625</v>
      </c>
      <c r="E17" s="952">
        <v>966.5910735745761</v>
      </c>
      <c r="F17" s="942"/>
      <c r="G17" s="958"/>
      <c r="H17" s="959"/>
      <c r="I17" s="960"/>
      <c r="J17" s="958"/>
      <c r="K17" s="959"/>
      <c r="L17" s="506"/>
      <c r="O17" s="422"/>
      <c r="P17" s="422"/>
      <c r="Q17" s="422"/>
      <c r="R17" s="422"/>
    </row>
    <row r="18" spans="1:12" ht="12.75">
      <c r="A18" s="949" t="s">
        <v>45</v>
      </c>
      <c r="B18" s="950">
        <v>4342.955302093666</v>
      </c>
      <c r="C18" s="951">
        <f t="shared" si="0"/>
        <v>5.8269273201971075</v>
      </c>
      <c r="D18" s="950">
        <v>2326.5032941262125</v>
      </c>
      <c r="E18" s="952">
        <v>2016.452007967454</v>
      </c>
      <c r="F18" s="942"/>
      <c r="G18" s="938" t="s">
        <v>22</v>
      </c>
      <c r="H18" s="953">
        <v>74532.51196458646</v>
      </c>
      <c r="I18" s="954">
        <v>100</v>
      </c>
      <c r="J18" s="955">
        <v>42834.11499685352</v>
      </c>
      <c r="K18" s="955">
        <v>31698.396967732944</v>
      </c>
      <c r="L18" s="506"/>
    </row>
    <row r="19" spans="1:12" ht="12.75">
      <c r="A19" s="949" t="s">
        <v>71</v>
      </c>
      <c r="B19" s="950">
        <v>3935.759374831713</v>
      </c>
      <c r="C19" s="951">
        <f t="shared" si="0"/>
        <v>5.2805940268077345</v>
      </c>
      <c r="D19" s="950">
        <v>2067.0524687268185</v>
      </c>
      <c r="E19" s="952">
        <v>1868.7069061048949</v>
      </c>
      <c r="F19" s="942"/>
      <c r="G19" s="961"/>
      <c r="H19" s="962"/>
      <c r="I19" s="961"/>
      <c r="J19" s="961"/>
      <c r="K19" s="962"/>
      <c r="L19" s="506"/>
    </row>
    <row r="20" spans="1:17" ht="12.75">
      <c r="A20" s="949" t="s">
        <v>34</v>
      </c>
      <c r="B20" s="950">
        <v>2153.9488704236155</v>
      </c>
      <c r="C20" s="951">
        <f t="shared" si="0"/>
        <v>2.8899453589422124</v>
      </c>
      <c r="D20" s="950">
        <v>1390.8517220479039</v>
      </c>
      <c r="E20" s="952">
        <v>763.0971483757115</v>
      </c>
      <c r="F20" s="942"/>
      <c r="G20" s="957"/>
      <c r="H20" s="957"/>
      <c r="I20" s="957"/>
      <c r="J20" s="957"/>
      <c r="K20" s="957"/>
      <c r="L20" s="434"/>
      <c r="N20" s="422"/>
      <c r="O20" s="422"/>
      <c r="P20" s="422"/>
      <c r="Q20" s="422"/>
    </row>
    <row r="21" spans="1:12" ht="12.75">
      <c r="A21" s="949" t="s">
        <v>41</v>
      </c>
      <c r="B21" s="950">
        <v>1933.9840423984626</v>
      </c>
      <c r="C21" s="951">
        <f t="shared" si="0"/>
        <v>2.5948193498662437</v>
      </c>
      <c r="D21" s="950">
        <v>1209.1660177071951</v>
      </c>
      <c r="E21" s="952">
        <v>724.8180246912675</v>
      </c>
      <c r="F21" s="942"/>
      <c r="G21" s="957"/>
      <c r="H21" s="963"/>
      <c r="I21" s="964"/>
      <c r="J21" s="963"/>
      <c r="K21" s="963"/>
      <c r="L21" s="434"/>
    </row>
    <row r="22" spans="1:12" ht="12.75">
      <c r="A22" s="949" t="s">
        <v>46</v>
      </c>
      <c r="B22" s="950">
        <v>4209.999491949923</v>
      </c>
      <c r="C22" s="951">
        <f t="shared" si="0"/>
        <v>5.648540993694499</v>
      </c>
      <c r="D22" s="950">
        <v>2531.073289918539</v>
      </c>
      <c r="E22" s="952">
        <v>1678.9262020313838</v>
      </c>
      <c r="F22" s="942"/>
      <c r="G22" s="957"/>
      <c r="H22" s="965"/>
      <c r="I22" s="965"/>
      <c r="J22" s="965"/>
      <c r="K22" s="965"/>
      <c r="L22" s="601"/>
    </row>
    <row r="23" spans="1:12" ht="12.75">
      <c r="A23" s="949" t="s">
        <v>47</v>
      </c>
      <c r="B23" s="950">
        <v>2199.677560571471</v>
      </c>
      <c r="C23" s="951">
        <f t="shared" si="0"/>
        <v>2.9512993760583712</v>
      </c>
      <c r="D23" s="950">
        <v>1522.411759631863</v>
      </c>
      <c r="E23" s="952">
        <v>677.2658009396082</v>
      </c>
      <c r="F23" s="942"/>
      <c r="G23" s="957"/>
      <c r="H23" s="963"/>
      <c r="I23" s="963"/>
      <c r="J23" s="963"/>
      <c r="K23" s="963"/>
      <c r="L23" s="434"/>
    </row>
    <row r="24" spans="1:12" ht="12.75">
      <c r="A24" s="949" t="s">
        <v>48</v>
      </c>
      <c r="B24" s="950">
        <v>2123.1045803477946</v>
      </c>
      <c r="C24" s="951">
        <f t="shared" si="0"/>
        <v>2.848561687222579</v>
      </c>
      <c r="D24" s="950">
        <v>1389.5978070354893</v>
      </c>
      <c r="E24" s="952">
        <v>733.5067733123052</v>
      </c>
      <c r="F24" s="942"/>
      <c r="G24" s="957"/>
      <c r="H24" s="963"/>
      <c r="I24" s="963"/>
      <c r="J24" s="963"/>
      <c r="K24" s="963"/>
      <c r="L24" s="434"/>
    </row>
    <row r="25" spans="1:12" ht="12.75">
      <c r="A25" s="949" t="s">
        <v>262</v>
      </c>
      <c r="B25" s="950">
        <v>4563.87216339218</v>
      </c>
      <c r="C25" s="951">
        <f t="shared" si="0"/>
        <v>6.1233306688504845</v>
      </c>
      <c r="D25" s="950">
        <v>2830.5167564369517</v>
      </c>
      <c r="E25" s="952">
        <v>1733.3554069552274</v>
      </c>
      <c r="F25" s="942"/>
      <c r="G25" s="957"/>
      <c r="H25" s="957"/>
      <c r="I25" s="966"/>
      <c r="J25" s="957"/>
      <c r="K25" s="957"/>
      <c r="L25" s="434"/>
    </row>
    <row r="26" spans="1:12" ht="12.75">
      <c r="A26" s="949" t="s">
        <v>49</v>
      </c>
      <c r="B26" s="950">
        <v>7549.617644077907</v>
      </c>
      <c r="C26" s="951">
        <f t="shared" si="0"/>
        <v>10.12929451199102</v>
      </c>
      <c r="D26" s="950">
        <v>4003.191841761148</v>
      </c>
      <c r="E26" s="952">
        <v>3546.4258023167586</v>
      </c>
      <c r="F26" s="942"/>
      <c r="G26" s="957"/>
      <c r="H26" s="963"/>
      <c r="I26" s="963"/>
      <c r="J26" s="963"/>
      <c r="K26" s="957"/>
      <c r="L26" s="434"/>
    </row>
    <row r="27" spans="1:12" ht="12.75">
      <c r="A27" s="938" t="s">
        <v>50</v>
      </c>
      <c r="B27" s="967">
        <v>70206.6030553529</v>
      </c>
      <c r="C27" s="954">
        <f t="shared" si="0"/>
        <v>94.19594376305338</v>
      </c>
      <c r="D27" s="967">
        <v>39953.953708937035</v>
      </c>
      <c r="E27" s="968">
        <v>30253.649346415885</v>
      </c>
      <c r="F27" s="942"/>
      <c r="G27" s="957"/>
      <c r="H27" s="969"/>
      <c r="I27" s="966"/>
      <c r="J27" s="957"/>
      <c r="K27" s="957"/>
      <c r="L27" s="434"/>
    </row>
    <row r="28" spans="1:12" ht="12.75">
      <c r="A28" s="970"/>
      <c r="B28" s="971"/>
      <c r="C28" s="972"/>
      <c r="D28" s="971"/>
      <c r="E28" s="971"/>
      <c r="F28" s="942"/>
      <c r="G28" s="957"/>
      <c r="H28" s="957"/>
      <c r="I28" s="966"/>
      <c r="J28" s="957"/>
      <c r="K28" s="957"/>
      <c r="L28" s="434"/>
    </row>
    <row r="29" spans="3:12" ht="12.75">
      <c r="C29" s="488"/>
      <c r="G29" s="434"/>
      <c r="H29" s="434"/>
      <c r="I29" s="466"/>
      <c r="J29" s="434"/>
      <c r="K29" s="434"/>
      <c r="L29" s="434"/>
    </row>
    <row r="30" spans="1:12" ht="12.75">
      <c r="A30" s="517" t="s">
        <v>280</v>
      </c>
      <c r="G30" s="434"/>
      <c r="H30" s="434"/>
      <c r="I30" s="466"/>
      <c r="J30" s="434"/>
      <c r="K30" s="434"/>
      <c r="L30" s="434"/>
    </row>
    <row r="31" spans="7:12" ht="12.75">
      <c r="G31" s="434"/>
      <c r="H31" s="434"/>
      <c r="I31" s="466"/>
      <c r="J31" s="466"/>
      <c r="K31" s="466"/>
      <c r="L31" s="434"/>
    </row>
    <row r="32" spans="7:12" ht="12.75">
      <c r="G32" s="434"/>
      <c r="H32" s="434"/>
      <c r="I32" s="434"/>
      <c r="J32" s="434"/>
      <c r="K32" s="434"/>
      <c r="L32" s="434"/>
    </row>
    <row r="33" spans="7:12" ht="12.75">
      <c r="G33" s="434"/>
      <c r="H33" s="434"/>
      <c r="I33" s="434"/>
      <c r="J33" s="434"/>
      <c r="K33" s="434"/>
      <c r="L33" s="434"/>
    </row>
    <row r="34" spans="7:12" ht="12.75">
      <c r="G34" s="434"/>
      <c r="H34" s="434"/>
      <c r="I34" s="434"/>
      <c r="J34" s="434"/>
      <c r="K34" s="434"/>
      <c r="L34" s="434"/>
    </row>
    <row r="35" spans="7:12" ht="12.75">
      <c r="G35" s="434"/>
      <c r="H35" s="434"/>
      <c r="I35" s="434"/>
      <c r="J35" s="434"/>
      <c r="K35" s="434"/>
      <c r="L35" s="434"/>
    </row>
    <row r="36" spans="7:12" ht="12.75">
      <c r="G36" s="434"/>
      <c r="H36" s="434"/>
      <c r="I36" s="434"/>
      <c r="J36" s="434"/>
      <c r="K36" s="434"/>
      <c r="L36" s="434"/>
    </row>
    <row r="37" spans="7:12" ht="12.75">
      <c r="G37" s="434"/>
      <c r="H37" s="434"/>
      <c r="I37" s="434"/>
      <c r="J37" s="434"/>
      <c r="K37" s="434"/>
      <c r="L37" s="434"/>
    </row>
    <row r="38" spans="7:12" ht="12.75">
      <c r="G38" s="434"/>
      <c r="H38" s="434"/>
      <c r="I38" s="434"/>
      <c r="J38" s="434"/>
      <c r="K38" s="434"/>
      <c r="L38" s="434"/>
    </row>
    <row r="39" spans="7:12" ht="12.75">
      <c r="G39" s="434"/>
      <c r="H39" s="434"/>
      <c r="I39" s="434"/>
      <c r="J39" s="434"/>
      <c r="K39" s="434"/>
      <c r="L39" s="434"/>
    </row>
    <row r="40" spans="7:12" ht="12.75">
      <c r="G40" s="434"/>
      <c r="H40" s="434"/>
      <c r="I40" s="434"/>
      <c r="J40" s="434"/>
      <c r="K40" s="434"/>
      <c r="L40" s="434"/>
    </row>
    <row r="41" spans="7:12" ht="12.75">
      <c r="G41" s="434"/>
      <c r="H41" s="434"/>
      <c r="I41" s="434"/>
      <c r="J41" s="434"/>
      <c r="K41" s="434"/>
      <c r="L41" s="434"/>
    </row>
    <row r="42" spans="7:12" ht="12.75">
      <c r="G42" s="434"/>
      <c r="H42" s="434"/>
      <c r="I42" s="434"/>
      <c r="J42" s="434"/>
      <c r="K42" s="434"/>
      <c r="L42" s="434"/>
    </row>
    <row r="43" spans="7:12" ht="12.75">
      <c r="G43" s="434"/>
      <c r="H43" s="434"/>
      <c r="I43" s="434"/>
      <c r="J43" s="434"/>
      <c r="K43" s="434"/>
      <c r="L43" s="434"/>
    </row>
    <row r="44" spans="7:12" ht="12.75">
      <c r="G44" s="434"/>
      <c r="H44" s="434"/>
      <c r="I44" s="434"/>
      <c r="J44" s="434"/>
      <c r="K44" s="434"/>
      <c r="L44" s="434"/>
    </row>
    <row r="45" spans="7:12" ht="12.75">
      <c r="G45" s="434"/>
      <c r="H45" s="434"/>
      <c r="I45" s="434"/>
      <c r="J45" s="434"/>
      <c r="K45" s="434"/>
      <c r="L45" s="434"/>
    </row>
    <row r="46" spans="7:12" ht="12.75">
      <c r="G46" s="602"/>
      <c r="H46" s="602"/>
      <c r="I46" s="434"/>
      <c r="J46" s="434"/>
      <c r="K46" s="434"/>
      <c r="L46" s="434"/>
    </row>
    <row r="47" spans="7:12" ht="12.75">
      <c r="G47" s="434"/>
      <c r="H47" s="434"/>
      <c r="I47" s="434"/>
      <c r="J47" s="434"/>
      <c r="K47" s="434"/>
      <c r="L47" s="434"/>
    </row>
    <row r="48" spans="7:12" ht="12.75">
      <c r="G48" s="434"/>
      <c r="H48" s="434"/>
      <c r="I48" s="434"/>
      <c r="J48" s="434"/>
      <c r="K48" s="434"/>
      <c r="L48" s="434"/>
    </row>
  </sheetData>
  <sheetProtection/>
  <hyperlinks>
    <hyperlink ref="E2" location="Sommaire!A1" display="Retour au sommaire"/>
  </hyperlinks>
  <printOptions/>
  <pageMargins left="0.75" right="0.75" top="1" bottom="1" header="0.4921259845" footer="0.4921259845"/>
  <pageSetup fitToHeight="1" fitToWidth="1" horizontalDpi="600" verticalDpi="600" orientation="landscape" paperSize="9" scale="81" r:id="rId1"/>
</worksheet>
</file>

<file path=xl/worksheets/sheet25.xml><?xml version="1.0" encoding="utf-8"?>
<worksheet xmlns="http://schemas.openxmlformats.org/spreadsheetml/2006/main" xmlns:r="http://schemas.openxmlformats.org/officeDocument/2006/relationships">
  <sheetPr>
    <pageSetUpPr fitToPage="1"/>
  </sheetPr>
  <dimension ref="A1:M21"/>
  <sheetViews>
    <sheetView zoomScalePageLayoutView="0" workbookViewId="0" topLeftCell="A1">
      <selection activeCell="A1" sqref="A1"/>
    </sheetView>
  </sheetViews>
  <sheetFormatPr defaultColWidth="11.421875" defaultRowHeight="12.75"/>
  <cols>
    <col min="3" max="3" width="10.140625" style="0" customWidth="1"/>
    <col min="4" max="4" width="12.8515625" style="0" customWidth="1"/>
    <col min="5" max="5" width="12.421875" style="0" customWidth="1"/>
    <col min="6" max="6" width="15.7109375" style="0" customWidth="1"/>
    <col min="7" max="7" width="14.421875" style="0" customWidth="1"/>
    <col min="8" max="8" width="15.57421875" style="0" customWidth="1"/>
    <col min="9" max="9" width="14.28125" style="0" customWidth="1"/>
    <col min="11" max="11" width="14.421875" style="0" customWidth="1"/>
    <col min="12" max="14" width="11.8515625" style="0" bestFit="1" customWidth="1"/>
    <col min="15" max="17" width="11.57421875" style="0" bestFit="1" customWidth="1"/>
  </cols>
  <sheetData>
    <row r="1" s="244" customFormat="1" ht="15.75">
      <c r="A1" s="516" t="s">
        <v>253</v>
      </c>
    </row>
    <row r="2" s="244" customFormat="1" ht="12.75">
      <c r="A2" s="244" t="s">
        <v>276</v>
      </c>
    </row>
    <row r="3" spans="1:8" s="279" customFormat="1" ht="12.75">
      <c r="A3" s="272"/>
      <c r="B3" s="253"/>
      <c r="C3" s="252"/>
      <c r="D3" s="248" t="s">
        <v>150</v>
      </c>
      <c r="E3" s="281"/>
      <c r="F3" s="281"/>
      <c r="G3" s="281"/>
      <c r="H3" s="281"/>
    </row>
    <row r="4" spans="11:13" ht="12.75">
      <c r="K4" s="489" t="s">
        <v>14</v>
      </c>
      <c r="M4" s="422"/>
    </row>
    <row r="5" spans="1:11" ht="45">
      <c r="A5" s="923"/>
      <c r="B5" s="334" t="s">
        <v>22</v>
      </c>
      <c r="C5" s="924" t="s">
        <v>256</v>
      </c>
      <c r="D5" s="925" t="s">
        <v>243</v>
      </c>
      <c r="E5" s="924" t="s">
        <v>256</v>
      </c>
      <c r="F5" s="925" t="s">
        <v>244</v>
      </c>
      <c r="G5" s="924" t="s">
        <v>256</v>
      </c>
      <c r="H5" s="925" t="s">
        <v>264</v>
      </c>
      <c r="I5" s="924" t="s">
        <v>256</v>
      </c>
      <c r="J5" s="925" t="s">
        <v>265</v>
      </c>
      <c r="K5" s="924" t="s">
        <v>256</v>
      </c>
    </row>
    <row r="6" spans="1:11" ht="12.75">
      <c r="A6" s="926" t="s">
        <v>118</v>
      </c>
      <c r="B6" s="927">
        <f>SUM(D6,F6)</f>
        <v>5990.072973525168</v>
      </c>
      <c r="C6" s="928">
        <f aca="true" t="shared" si="0" ref="C6:C18">B6/B$18*100</f>
        <v>8.036859104348054</v>
      </c>
      <c r="D6" s="927">
        <v>3218.6568440619776</v>
      </c>
      <c r="E6" s="928">
        <f aca="true" t="shared" si="1" ref="E6:E18">D6/D$18*100</f>
        <v>7.514236828047956</v>
      </c>
      <c r="F6" s="927">
        <v>2771.4161294631904</v>
      </c>
      <c r="G6" s="928">
        <f aca="true" t="shared" si="2" ref="G6:G18">F6/F$18*100</f>
        <v>8.743079759788245</v>
      </c>
      <c r="H6" s="927">
        <v>5673.484015820104</v>
      </c>
      <c r="I6" s="928">
        <f aca="true" t="shared" si="3" ref="I6:I18">H6/H$18*100</f>
        <v>8.081010843436754</v>
      </c>
      <c r="J6" s="927">
        <v>316.58895770506433</v>
      </c>
      <c r="K6" s="929">
        <f aca="true" t="shared" si="4" ref="K6:K18">J6/J$18*100</f>
        <v>7.3201300732405565</v>
      </c>
    </row>
    <row r="7" spans="1:11" ht="12.75">
      <c r="A7" s="930" t="s">
        <v>119</v>
      </c>
      <c r="B7" s="931">
        <f aca="true" t="shared" si="5" ref="B7:B18">SUM(D7,F7)</f>
        <v>5594.588692792304</v>
      </c>
      <c r="C7" s="932">
        <f t="shared" si="0"/>
        <v>7.506239284475652</v>
      </c>
      <c r="D7" s="931">
        <v>2864.202861842048</v>
      </c>
      <c r="E7" s="932">
        <f t="shared" si="1"/>
        <v>6.68673290449084</v>
      </c>
      <c r="F7" s="931">
        <v>2730.385830950256</v>
      </c>
      <c r="G7" s="932">
        <f t="shared" si="2"/>
        <v>8.613640095837097</v>
      </c>
      <c r="H7" s="931">
        <v>5350.339475995976</v>
      </c>
      <c r="I7" s="932">
        <f t="shared" si="3"/>
        <v>7.620740835971388</v>
      </c>
      <c r="J7" s="931">
        <v>244.24921679632905</v>
      </c>
      <c r="K7" s="933">
        <f t="shared" si="4"/>
        <v>5.647499679701115</v>
      </c>
    </row>
    <row r="8" spans="1:11" ht="12.75">
      <c r="A8" s="930" t="s">
        <v>120</v>
      </c>
      <c r="B8" s="931">
        <f t="shared" si="5"/>
        <v>6842.209109805857</v>
      </c>
      <c r="C8" s="932">
        <f t="shared" si="0"/>
        <v>9.180167056568388</v>
      </c>
      <c r="D8" s="931">
        <v>3384.892310862515</v>
      </c>
      <c r="E8" s="932">
        <f t="shared" si="1"/>
        <v>7.902328111859348</v>
      </c>
      <c r="F8" s="931">
        <v>3457.3167989433423</v>
      </c>
      <c r="G8" s="932">
        <f t="shared" si="2"/>
        <v>10.906913691763913</v>
      </c>
      <c r="H8" s="931">
        <v>6355.516054096537</v>
      </c>
      <c r="I8" s="932">
        <f t="shared" si="3"/>
        <v>9.052461239968176</v>
      </c>
      <c r="J8" s="931">
        <v>486.69305570932056</v>
      </c>
      <c r="K8" s="933">
        <f t="shared" si="4"/>
        <v>11.253255638985758</v>
      </c>
    </row>
    <row r="9" spans="1:11" ht="12.75">
      <c r="A9" s="930" t="s">
        <v>121</v>
      </c>
      <c r="B9" s="931">
        <f t="shared" si="5"/>
        <v>5973.774624880836</v>
      </c>
      <c r="C9" s="932">
        <f t="shared" si="0"/>
        <v>8.014991669298936</v>
      </c>
      <c r="D9" s="931">
        <v>3778.6375354493443</v>
      </c>
      <c r="E9" s="932">
        <f t="shared" si="1"/>
        <v>8.82156088838748</v>
      </c>
      <c r="F9" s="931">
        <v>2195.1370894314914</v>
      </c>
      <c r="G9" s="932">
        <f t="shared" si="2"/>
        <v>6.925072872505218</v>
      </c>
      <c r="H9" s="931">
        <v>5533.183159703665</v>
      </c>
      <c r="I9" s="932">
        <f t="shared" si="3"/>
        <v>7.8811737175262975</v>
      </c>
      <c r="J9" s="931">
        <v>440.5914651771709</v>
      </c>
      <c r="K9" s="933">
        <f t="shared" si="4"/>
        <v>10.187300459358175</v>
      </c>
    </row>
    <row r="10" spans="1:11" ht="12.75">
      <c r="A10" s="930" t="s">
        <v>122</v>
      </c>
      <c r="B10" s="931">
        <f t="shared" si="5"/>
        <v>6818.4186232188395</v>
      </c>
      <c r="C10" s="932">
        <f t="shared" si="0"/>
        <v>9.148247447313407</v>
      </c>
      <c r="D10" s="931">
        <v>4055.771464540091</v>
      </c>
      <c r="E10" s="932">
        <f t="shared" si="1"/>
        <v>9.468554363357383</v>
      </c>
      <c r="F10" s="931">
        <v>2762.6471586787484</v>
      </c>
      <c r="G10" s="932">
        <f t="shared" si="2"/>
        <v>8.715415992458407</v>
      </c>
      <c r="H10" s="931">
        <v>6426.307096031396</v>
      </c>
      <c r="I10" s="932">
        <f t="shared" si="3"/>
        <v>9.15329225947905</v>
      </c>
      <c r="J10" s="931">
        <v>392.1115271874438</v>
      </c>
      <c r="K10" s="933">
        <f t="shared" si="4"/>
        <v>9.066353428861788</v>
      </c>
    </row>
    <row r="11" spans="1:11" ht="12.75">
      <c r="A11" s="930" t="s">
        <v>123</v>
      </c>
      <c r="B11" s="931">
        <f t="shared" si="5"/>
        <v>6670.011476979906</v>
      </c>
      <c r="C11" s="932">
        <f t="shared" si="0"/>
        <v>8.949130119415686</v>
      </c>
      <c r="D11" s="931">
        <v>3604.2534195689827</v>
      </c>
      <c r="E11" s="932">
        <f t="shared" si="1"/>
        <v>8.41444586828453</v>
      </c>
      <c r="F11" s="931">
        <v>3065.7580574109224</v>
      </c>
      <c r="G11" s="932">
        <f t="shared" si="2"/>
        <v>9.671650148528578</v>
      </c>
      <c r="H11" s="931">
        <v>6326.751517632388</v>
      </c>
      <c r="I11" s="932">
        <f t="shared" si="3"/>
        <v>9.011490554155884</v>
      </c>
      <c r="J11" s="931">
        <v>343.2599593475177</v>
      </c>
      <c r="K11" s="933">
        <f t="shared" si="4"/>
        <v>7.936813619696567</v>
      </c>
    </row>
    <row r="12" spans="1:11" ht="12.75">
      <c r="A12" s="930" t="s">
        <v>124</v>
      </c>
      <c r="B12" s="931">
        <f t="shared" si="5"/>
        <v>6443.811653173281</v>
      </c>
      <c r="C12" s="932">
        <f t="shared" si="0"/>
        <v>8.64563863919548</v>
      </c>
      <c r="D12" s="931">
        <v>4103.981091851623</v>
      </c>
      <c r="E12" s="932">
        <f t="shared" si="1"/>
        <v>9.581103968537912</v>
      </c>
      <c r="F12" s="931">
        <v>2339.8305613216576</v>
      </c>
      <c r="G12" s="932">
        <f t="shared" si="2"/>
        <v>7.381542239197343</v>
      </c>
      <c r="H12" s="931">
        <v>5990.341750367075</v>
      </c>
      <c r="I12" s="932">
        <f t="shared" si="3"/>
        <v>8.532326257662126</v>
      </c>
      <c r="J12" s="931">
        <v>453.46990280620463</v>
      </c>
      <c r="K12" s="933">
        <f t="shared" si="4"/>
        <v>10.485074074925864</v>
      </c>
    </row>
    <row r="13" spans="1:11" ht="12.75">
      <c r="A13" s="930" t="s">
        <v>125</v>
      </c>
      <c r="B13" s="931">
        <f t="shared" si="5"/>
        <v>6369.658069725421</v>
      </c>
      <c r="C13" s="932">
        <f t="shared" si="0"/>
        <v>8.54614704620705</v>
      </c>
      <c r="D13" s="931">
        <v>4424.850001636861</v>
      </c>
      <c r="E13" s="932">
        <f t="shared" si="1"/>
        <v>10.330200593526682</v>
      </c>
      <c r="F13" s="931">
        <v>1944.8080680885607</v>
      </c>
      <c r="G13" s="932">
        <f t="shared" si="2"/>
        <v>6.135351481869123</v>
      </c>
      <c r="H13" s="931">
        <v>6038.12548576716</v>
      </c>
      <c r="I13" s="932">
        <f t="shared" si="3"/>
        <v>8.600386885458251</v>
      </c>
      <c r="J13" s="931">
        <v>331.5325839582611</v>
      </c>
      <c r="K13" s="933">
        <f t="shared" si="4"/>
        <v>7.6656547205063665</v>
      </c>
    </row>
    <row r="14" spans="1:11" ht="12.75">
      <c r="A14" s="930" t="s">
        <v>126</v>
      </c>
      <c r="B14" s="931">
        <f t="shared" si="5"/>
        <v>5926.175081635514</v>
      </c>
      <c r="C14" s="932">
        <f t="shared" si="0"/>
        <v>7.951127535391925</v>
      </c>
      <c r="D14" s="931">
        <v>3287.1527433523684</v>
      </c>
      <c r="E14" s="932">
        <f t="shared" si="1"/>
        <v>7.674146515210681</v>
      </c>
      <c r="F14" s="931">
        <v>2639.022338283146</v>
      </c>
      <c r="G14" s="932">
        <f t="shared" si="2"/>
        <v>8.325412609885323</v>
      </c>
      <c r="H14" s="931">
        <v>5611.309283533406</v>
      </c>
      <c r="I14" s="932">
        <f t="shared" si="3"/>
        <v>7.992452440100184</v>
      </c>
      <c r="J14" s="931">
        <v>314.8657981021082</v>
      </c>
      <c r="K14" s="933">
        <f t="shared" si="4"/>
        <v>7.280287393565217</v>
      </c>
    </row>
    <row r="15" spans="1:11" ht="12.75">
      <c r="A15" s="930" t="s">
        <v>127</v>
      </c>
      <c r="B15" s="931">
        <f t="shared" si="5"/>
        <v>6333.972617674304</v>
      </c>
      <c r="C15" s="932">
        <f t="shared" si="0"/>
        <v>8.498268005087287</v>
      </c>
      <c r="D15" s="931">
        <v>3443.265001321769</v>
      </c>
      <c r="E15" s="932">
        <f t="shared" si="1"/>
        <v>8.038604279730546</v>
      </c>
      <c r="F15" s="931">
        <v>2890.7076163525353</v>
      </c>
      <c r="G15" s="932">
        <f t="shared" si="2"/>
        <v>9.119412629273022</v>
      </c>
      <c r="H15" s="931">
        <v>6002.910697259967</v>
      </c>
      <c r="I15" s="932">
        <f t="shared" si="3"/>
        <v>8.550228801469215</v>
      </c>
      <c r="J15" s="931">
        <v>331.06192041433803</v>
      </c>
      <c r="K15" s="933">
        <f t="shared" si="4"/>
        <v>7.654772097223406</v>
      </c>
    </row>
    <row r="16" spans="1:11" ht="12.75">
      <c r="A16" s="930" t="s">
        <v>128</v>
      </c>
      <c r="B16" s="931">
        <f t="shared" si="5"/>
        <v>5942.990395525643</v>
      </c>
      <c r="C16" s="932">
        <f t="shared" si="0"/>
        <v>7.973688580829544</v>
      </c>
      <c r="D16" s="931">
        <v>3284.98513115075</v>
      </c>
      <c r="E16" s="932">
        <f t="shared" si="1"/>
        <v>7.669086034325813</v>
      </c>
      <c r="F16" s="931">
        <v>2658.005264374893</v>
      </c>
      <c r="G16" s="932">
        <f t="shared" si="2"/>
        <v>8.385298685862825</v>
      </c>
      <c r="H16" s="931">
        <v>5616.467241597771</v>
      </c>
      <c r="I16" s="932">
        <f t="shared" si="3"/>
        <v>7.999799163018922</v>
      </c>
      <c r="J16" s="931">
        <v>326.5231539278716</v>
      </c>
      <c r="K16" s="933">
        <f t="shared" si="4"/>
        <v>7.54982730921235</v>
      </c>
    </row>
    <row r="17" spans="1:11" ht="12.75">
      <c r="A17" s="934" t="s">
        <v>129</v>
      </c>
      <c r="B17" s="935">
        <f t="shared" si="5"/>
        <v>5626.8286456493715</v>
      </c>
      <c r="C17" s="936">
        <f t="shared" si="0"/>
        <v>7.549495511868587</v>
      </c>
      <c r="D17" s="935">
        <v>3383.466591215169</v>
      </c>
      <c r="E17" s="936">
        <f t="shared" si="1"/>
        <v>7.898999644240838</v>
      </c>
      <c r="F17" s="935">
        <v>2243.362054434203</v>
      </c>
      <c r="G17" s="936">
        <f t="shared" si="2"/>
        <v>7.077209793030889</v>
      </c>
      <c r="H17" s="935">
        <v>5282.867277547464</v>
      </c>
      <c r="I17" s="936">
        <f t="shared" si="3"/>
        <v>7.5246370017537245</v>
      </c>
      <c r="J17" s="935">
        <v>343.9613681019078</v>
      </c>
      <c r="K17" s="937">
        <f t="shared" si="4"/>
        <v>7.953031504722831</v>
      </c>
    </row>
    <row r="18" spans="1:11" ht="12.75">
      <c r="A18" s="938" t="s">
        <v>22</v>
      </c>
      <c r="B18" s="939">
        <f t="shared" si="5"/>
        <v>74532.51196458645</v>
      </c>
      <c r="C18" s="940">
        <f t="shared" si="0"/>
        <v>100</v>
      </c>
      <c r="D18" s="939">
        <v>42834.114996853496</v>
      </c>
      <c r="E18" s="940">
        <f t="shared" si="1"/>
        <v>100</v>
      </c>
      <c r="F18" s="939">
        <v>31698.39696773295</v>
      </c>
      <c r="G18" s="940">
        <f t="shared" si="2"/>
        <v>100</v>
      </c>
      <c r="H18" s="939">
        <v>70207.60305535293</v>
      </c>
      <c r="I18" s="940">
        <f t="shared" si="3"/>
        <v>100</v>
      </c>
      <c r="J18" s="939">
        <v>4324.908909233538</v>
      </c>
      <c r="K18" s="941">
        <f t="shared" si="4"/>
        <v>100</v>
      </c>
    </row>
    <row r="19" spans="2:10" ht="12.75">
      <c r="B19" s="549"/>
      <c r="C19" s="549"/>
      <c r="D19" s="549"/>
      <c r="E19" s="549"/>
      <c r="F19" s="549"/>
      <c r="G19" s="549"/>
      <c r="H19" s="549"/>
      <c r="I19" s="549"/>
      <c r="J19" s="549"/>
    </row>
    <row r="20" ht="12.75">
      <c r="A20" s="517" t="s">
        <v>280</v>
      </c>
    </row>
    <row r="21" spans="9:11" ht="12.75">
      <c r="I21" s="508"/>
      <c r="K21" s="508"/>
    </row>
  </sheetData>
  <sheetProtection/>
  <hyperlinks>
    <hyperlink ref="D3" location="Sommaire!A1" display="Retour au sommaire"/>
  </hyperlinks>
  <printOptions/>
  <pageMargins left="0.75" right="0.75" top="1" bottom="1" header="0.4921259845" footer="0.4921259845"/>
  <pageSetup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Q14"/>
  <sheetViews>
    <sheetView zoomScalePageLayoutView="0" workbookViewId="0" topLeftCell="A1">
      <selection activeCell="A1" sqref="A1"/>
    </sheetView>
  </sheetViews>
  <sheetFormatPr defaultColWidth="11.421875" defaultRowHeight="12.75"/>
  <cols>
    <col min="1" max="1" width="32.00390625" style="0" customWidth="1"/>
    <col min="2" max="9" width="9.00390625" style="0" customWidth="1"/>
    <col min="10" max="17" width="9.57421875" style="0" customWidth="1"/>
  </cols>
  <sheetData>
    <row r="1" spans="1:15" s="1" customFormat="1" ht="15.75">
      <c r="A1" s="26" t="s">
        <v>9</v>
      </c>
      <c r="B1" s="26"/>
      <c r="C1" s="26"/>
      <c r="D1" s="26"/>
      <c r="H1" s="2"/>
      <c r="I1" s="2"/>
      <c r="J1" s="2"/>
      <c r="K1" s="2"/>
      <c r="O1" s="2"/>
    </row>
    <row r="2" spans="1:15" s="1" customFormat="1" ht="12.75">
      <c r="A2" s="21" t="s">
        <v>237</v>
      </c>
      <c r="B2" s="21"/>
      <c r="C2" s="21"/>
      <c r="D2" s="21"/>
      <c r="E2" s="18"/>
      <c r="F2" s="18"/>
      <c r="G2" s="18"/>
      <c r="H2" s="19"/>
      <c r="I2" s="19"/>
      <c r="J2" s="19"/>
      <c r="K2" s="19"/>
      <c r="L2" s="18"/>
      <c r="M2" s="18"/>
      <c r="N2" s="18"/>
      <c r="O2" s="20"/>
    </row>
    <row r="3" spans="1:15" s="1" customFormat="1" ht="12.75">
      <c r="A3" s="3"/>
      <c r="B3" s="3"/>
      <c r="C3" s="3"/>
      <c r="D3" s="3"/>
      <c r="E3" s="18"/>
      <c r="F3" s="248" t="s">
        <v>150</v>
      </c>
      <c r="G3" s="18"/>
      <c r="H3" s="19"/>
      <c r="I3" s="19"/>
      <c r="J3" s="19"/>
      <c r="K3" s="19"/>
      <c r="L3" s="18"/>
      <c r="M3" s="18"/>
      <c r="N3" s="18"/>
      <c r="O3" s="20"/>
    </row>
    <row r="4" spans="1:17" s="24" customFormat="1" ht="12.75">
      <c r="A4" s="828"/>
      <c r="B4" s="834" t="s">
        <v>2</v>
      </c>
      <c r="C4" s="832"/>
      <c r="D4" s="832"/>
      <c r="E4" s="832"/>
      <c r="F4" s="832"/>
      <c r="G4" s="832"/>
      <c r="H4" s="832"/>
      <c r="I4" s="837"/>
      <c r="J4" s="834" t="s">
        <v>3</v>
      </c>
      <c r="K4" s="835"/>
      <c r="L4" s="835"/>
      <c r="M4" s="835"/>
      <c r="N4" s="835"/>
      <c r="O4" s="835"/>
      <c r="P4" s="835"/>
      <c r="Q4" s="836"/>
    </row>
    <row r="5" spans="1:17" s="81" customFormat="1" ht="11.25">
      <c r="A5" s="833"/>
      <c r="B5" s="921">
        <v>2005</v>
      </c>
      <c r="C5" s="921">
        <v>2006</v>
      </c>
      <c r="D5" s="921">
        <v>2007</v>
      </c>
      <c r="E5" s="567">
        <v>2008</v>
      </c>
      <c r="F5" s="347">
        <v>2009</v>
      </c>
      <c r="G5" s="567">
        <v>2010</v>
      </c>
      <c r="H5" s="348">
        <v>2011</v>
      </c>
      <c r="I5" s="922">
        <v>2012</v>
      </c>
      <c r="J5" s="921">
        <v>2005</v>
      </c>
      <c r="K5" s="921">
        <v>2006</v>
      </c>
      <c r="L5" s="921">
        <v>2007</v>
      </c>
      <c r="M5" s="567">
        <v>2008</v>
      </c>
      <c r="N5" s="347">
        <v>2009</v>
      </c>
      <c r="O5" s="567">
        <v>2010</v>
      </c>
      <c r="P5" s="348">
        <v>2011</v>
      </c>
      <c r="Q5" s="567">
        <v>2012</v>
      </c>
    </row>
    <row r="6" spans="1:17" s="5" customFormat="1" ht="11.25">
      <c r="A6" s="477" t="s">
        <v>229</v>
      </c>
      <c r="B6" s="651">
        <v>74.18903827545448</v>
      </c>
      <c r="C6" s="653">
        <v>73.68108859486901</v>
      </c>
      <c r="D6" s="15">
        <v>72.42730852438869</v>
      </c>
      <c r="E6" s="7">
        <v>74.18340246961958</v>
      </c>
      <c r="F6" s="7">
        <v>75.30966336126038</v>
      </c>
      <c r="G6" s="7">
        <v>73.2</v>
      </c>
      <c r="H6" s="9">
        <v>73.7</v>
      </c>
      <c r="I6" s="9">
        <v>72.3</v>
      </c>
      <c r="J6" s="651">
        <v>4.29863338537841</v>
      </c>
      <c r="K6" s="653">
        <v>4.316436726122986</v>
      </c>
      <c r="L6" s="15">
        <v>4.133631171923943</v>
      </c>
      <c r="M6" s="11">
        <v>4.103066636210099</v>
      </c>
      <c r="N6" s="9">
        <v>4.499496154212495</v>
      </c>
      <c r="O6" s="9">
        <v>4.32</v>
      </c>
      <c r="P6" s="9">
        <v>4.27</v>
      </c>
      <c r="Q6" s="9">
        <v>4.17</v>
      </c>
    </row>
    <row r="7" spans="1:17" s="5" customFormat="1" ht="11.25">
      <c r="A7" s="31" t="s">
        <v>6</v>
      </c>
      <c r="B7" s="651">
        <v>76.60175893664109</v>
      </c>
      <c r="C7" s="653">
        <v>75.5888757639036</v>
      </c>
      <c r="D7" s="15">
        <v>73.85283244547473</v>
      </c>
      <c r="E7" s="7">
        <v>73.86134024763223</v>
      </c>
      <c r="F7" s="7">
        <v>75.74761580381471</v>
      </c>
      <c r="G7" s="7">
        <v>74</v>
      </c>
      <c r="H7" s="9">
        <v>73.6</v>
      </c>
      <c r="I7" s="9">
        <v>73.4</v>
      </c>
      <c r="J7" s="651">
        <v>4.548870520025845</v>
      </c>
      <c r="K7" s="653">
        <v>4.543051350313916</v>
      </c>
      <c r="L7" s="15">
        <v>4.518062729710744</v>
      </c>
      <c r="M7" s="11">
        <v>4.204180767901946</v>
      </c>
      <c r="N7" s="9">
        <v>4.596108451594782</v>
      </c>
      <c r="O7" s="9">
        <v>4.52</v>
      </c>
      <c r="P7" s="9">
        <v>4.892</v>
      </c>
      <c r="Q7" s="9">
        <v>4.771</v>
      </c>
    </row>
    <row r="8" spans="1:17" s="5" customFormat="1" ht="11.25">
      <c r="A8" s="31" t="s">
        <v>7</v>
      </c>
      <c r="B8" s="651">
        <v>78.10711117674019</v>
      </c>
      <c r="C8" s="653">
        <v>78.18781418518101</v>
      </c>
      <c r="D8" s="15">
        <v>77.99621671636629</v>
      </c>
      <c r="E8" s="7">
        <v>77.6419268068241</v>
      </c>
      <c r="F8" s="7">
        <v>76.9566755523007</v>
      </c>
      <c r="G8" s="7">
        <v>73.3</v>
      </c>
      <c r="H8" s="9">
        <v>73.9</v>
      </c>
      <c r="I8" s="9">
        <v>72.5</v>
      </c>
      <c r="J8" s="651">
        <v>5.020889878331089</v>
      </c>
      <c r="K8" s="653">
        <v>5.243568090385144</v>
      </c>
      <c r="L8" s="15">
        <v>5.35490962706639</v>
      </c>
      <c r="M8" s="11">
        <v>4.877173044888421</v>
      </c>
      <c r="N8" s="9">
        <v>5.09661501594642</v>
      </c>
      <c r="O8" s="9">
        <v>5.01</v>
      </c>
      <c r="P8" s="9">
        <v>5.087</v>
      </c>
      <c r="Q8" s="9">
        <v>4.938000000000001</v>
      </c>
    </row>
    <row r="9" spans="1:17" s="5" customFormat="1" ht="11.25">
      <c r="A9" s="31" t="s">
        <v>227</v>
      </c>
      <c r="B9" s="651"/>
      <c r="C9" s="653"/>
      <c r="D9" s="15"/>
      <c r="E9" s="7"/>
      <c r="F9" s="7"/>
      <c r="G9" s="7"/>
      <c r="H9" s="9"/>
      <c r="I9" s="543"/>
      <c r="J9" s="651"/>
      <c r="K9" s="653"/>
      <c r="L9" s="15"/>
      <c r="M9" s="11"/>
      <c r="N9" s="9"/>
      <c r="O9" s="9"/>
      <c r="P9" s="9"/>
      <c r="Q9" s="543"/>
    </row>
    <row r="10" spans="1:17" s="5" customFormat="1" ht="11.25">
      <c r="A10" s="478" t="s">
        <v>228</v>
      </c>
      <c r="B10" s="655">
        <v>79.64090535722077</v>
      </c>
      <c r="C10" s="656">
        <v>80.45667359238898</v>
      </c>
      <c r="D10" s="638">
        <v>80.22962825346323</v>
      </c>
      <c r="E10" s="7">
        <v>79.33071834884439</v>
      </c>
      <c r="F10" s="7">
        <v>79.46710177836314</v>
      </c>
      <c r="G10" s="7">
        <v>77</v>
      </c>
      <c r="H10" s="9">
        <v>77.6</v>
      </c>
      <c r="I10" s="9">
        <v>76.7</v>
      </c>
      <c r="J10" s="651">
        <v>5.4878822506430645</v>
      </c>
      <c r="K10" s="653">
        <v>5.541732595151202</v>
      </c>
      <c r="L10" s="15">
        <v>5.560707647875991</v>
      </c>
      <c r="M10" s="11">
        <v>5.471612893451126</v>
      </c>
      <c r="N10" s="9">
        <v>5.772112763491684</v>
      </c>
      <c r="O10" s="9">
        <v>5.6</v>
      </c>
      <c r="P10" s="9">
        <v>5.737</v>
      </c>
      <c r="Q10" s="9">
        <v>5.529999999999999</v>
      </c>
    </row>
    <row r="11" spans="1:17" s="5" customFormat="1" ht="11.25">
      <c r="A11" s="478" t="s">
        <v>259</v>
      </c>
      <c r="B11" s="655">
        <v>89.76736309095162</v>
      </c>
      <c r="C11" s="656">
        <v>89.39503063009917</v>
      </c>
      <c r="D11" s="638">
        <v>89.1570863604258</v>
      </c>
      <c r="E11" s="7">
        <v>87.40613397610176</v>
      </c>
      <c r="F11" s="7">
        <v>88.1156546177899</v>
      </c>
      <c r="G11" s="7">
        <v>87</v>
      </c>
      <c r="H11" s="9">
        <v>86</v>
      </c>
      <c r="I11" s="9">
        <v>85.4</v>
      </c>
      <c r="J11" s="651">
        <v>6.850918275851619</v>
      </c>
      <c r="K11" s="653">
        <v>6.635115044385421</v>
      </c>
      <c r="L11" s="15">
        <v>7.074389999686756</v>
      </c>
      <c r="M11" s="11">
        <v>6.116589378486182</v>
      </c>
      <c r="N11" s="9">
        <v>6.669376204062315</v>
      </c>
      <c r="O11" s="9">
        <v>6.5</v>
      </c>
      <c r="P11" s="9">
        <v>6.4537</v>
      </c>
      <c r="Q11" s="9">
        <v>6.0649999999999995</v>
      </c>
    </row>
    <row r="12" spans="1:17" s="22" customFormat="1" ht="11.25">
      <c r="A12" s="479" t="s">
        <v>8</v>
      </c>
      <c r="B12" s="652">
        <v>79.2449152892392</v>
      </c>
      <c r="C12" s="654">
        <v>79.0699923064197</v>
      </c>
      <c r="D12" s="639">
        <v>78.32808542537583</v>
      </c>
      <c r="E12" s="37">
        <v>78.21051434455659</v>
      </c>
      <c r="F12" s="37">
        <v>78.84496443001277</v>
      </c>
      <c r="G12" s="37">
        <v>76.6</v>
      </c>
      <c r="H12" s="39">
        <v>76.7</v>
      </c>
      <c r="I12" s="39">
        <v>76</v>
      </c>
      <c r="J12" s="652">
        <v>5.250006328031112</v>
      </c>
      <c r="K12" s="654">
        <v>5.251709560511883</v>
      </c>
      <c r="L12" s="639">
        <v>5.312258932058429</v>
      </c>
      <c r="M12" s="38">
        <v>4.980122320045352</v>
      </c>
      <c r="N12" s="39">
        <v>5.343663129025653</v>
      </c>
      <c r="O12" s="39">
        <v>5.18</v>
      </c>
      <c r="P12" s="39">
        <v>5.27</v>
      </c>
      <c r="Q12" s="39">
        <v>5.126</v>
      </c>
    </row>
    <row r="13" spans="1:15" s="5" customFormat="1" ht="11.25">
      <c r="A13" s="6"/>
      <c r="B13" s="6"/>
      <c r="C13" s="6"/>
      <c r="D13" s="6"/>
      <c r="E13" s="15"/>
      <c r="F13" s="15"/>
      <c r="G13" s="15"/>
      <c r="H13" s="16"/>
      <c r="I13" s="16"/>
      <c r="J13" s="16"/>
      <c r="K13" s="16"/>
      <c r="L13" s="15"/>
      <c r="M13" s="15"/>
      <c r="N13" s="15"/>
      <c r="O13" s="17"/>
    </row>
    <row r="14" spans="1:15" s="5" customFormat="1" ht="11.25">
      <c r="A14" s="517" t="s">
        <v>280</v>
      </c>
      <c r="B14" s="517"/>
      <c r="C14" s="517"/>
      <c r="D14" s="517"/>
      <c r="E14" s="15"/>
      <c r="F14" s="15"/>
      <c r="G14" s="15"/>
      <c r="H14" s="16"/>
      <c r="I14" s="16"/>
      <c r="J14" s="16"/>
      <c r="K14" s="16"/>
      <c r="L14" s="15"/>
      <c r="M14" s="15"/>
      <c r="N14" s="15"/>
      <c r="O14" s="17"/>
    </row>
  </sheetData>
  <sheetProtection/>
  <mergeCells count="3">
    <mergeCell ref="A4:A5"/>
    <mergeCell ref="J4:Q4"/>
    <mergeCell ref="B4:I4"/>
  </mergeCells>
  <hyperlinks>
    <hyperlink ref="F3" location="Sommaire!A1" display="Retour au sommaire"/>
  </hyperlinks>
  <printOptions/>
  <pageMargins left="0.75" right="0.75" top="1" bottom="1" header="0.4921259845" footer="0.4921259845"/>
  <pageSetup fitToHeight="1" fitToWidth="1" horizontalDpi="600" verticalDpi="600" orientation="landscape" paperSize="9" scale="77" r:id="rId1"/>
  <headerFooter alignWithMargins="0">
    <oddFooter>&amp;C&amp;F&amp;R&amp;D&amp;T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67"/>
  <sheetViews>
    <sheetView zoomScalePageLayoutView="0" workbookViewId="0" topLeftCell="A1">
      <selection activeCell="A1" sqref="A1"/>
    </sheetView>
  </sheetViews>
  <sheetFormatPr defaultColWidth="11.421875" defaultRowHeight="12.75"/>
  <cols>
    <col min="1" max="1" width="22.28125" style="0" customWidth="1"/>
    <col min="2" max="2" width="18.7109375" style="0" customWidth="1"/>
    <col min="3" max="3" width="30.421875" style="0" customWidth="1"/>
    <col min="4" max="6" width="11.57421875" style="0" customWidth="1"/>
    <col min="7" max="8" width="12.00390625" style="0" bestFit="1" customWidth="1"/>
    <col min="9" max="9" width="11.7109375" style="0" bestFit="1" customWidth="1"/>
    <col min="10" max="11" width="12.00390625" style="0" bestFit="1" customWidth="1"/>
    <col min="12" max="12" width="5.00390625" style="0" customWidth="1"/>
  </cols>
  <sheetData>
    <row r="1" spans="1:7" s="54" customFormat="1" ht="15.75">
      <c r="A1" s="26" t="s">
        <v>24</v>
      </c>
      <c r="G1" s="55"/>
    </row>
    <row r="2" spans="1:7" s="41" customFormat="1" ht="12.75">
      <c r="A2" s="40" t="s">
        <v>25</v>
      </c>
      <c r="G2" s="48"/>
    </row>
    <row r="3" spans="1:11" s="41" customFormat="1" ht="12.75">
      <c r="A3" s="49"/>
      <c r="B3" s="49"/>
      <c r="C3" s="248" t="s">
        <v>150</v>
      </c>
      <c r="D3" s="248"/>
      <c r="E3" s="248"/>
      <c r="F3" s="248"/>
      <c r="G3" s="50"/>
      <c r="H3" s="50"/>
      <c r="I3" s="50"/>
      <c r="J3" s="50"/>
      <c r="K3" s="50" t="s">
        <v>14</v>
      </c>
    </row>
    <row r="4" spans="1:11" s="41" customFormat="1" ht="11.25">
      <c r="A4" s="82" t="s">
        <v>15</v>
      </c>
      <c r="B4" s="82" t="s">
        <v>16</v>
      </c>
      <c r="C4" s="435" t="s">
        <v>17</v>
      </c>
      <c r="D4" s="82">
        <v>2005</v>
      </c>
      <c r="E4" s="334">
        <v>2006</v>
      </c>
      <c r="F4" s="82">
        <v>2007</v>
      </c>
      <c r="G4" s="82">
        <v>2008</v>
      </c>
      <c r="H4" s="334">
        <v>2009</v>
      </c>
      <c r="I4" s="82">
        <v>2010</v>
      </c>
      <c r="J4" s="82">
        <v>2011</v>
      </c>
      <c r="K4" s="82">
        <v>2012</v>
      </c>
    </row>
    <row r="5" spans="1:11" s="41" customFormat="1" ht="11.25">
      <c r="A5" s="431" t="s">
        <v>222</v>
      </c>
      <c r="B5" s="430" t="s">
        <v>18</v>
      </c>
      <c r="C5" s="44" t="s">
        <v>19</v>
      </c>
      <c r="D5" s="43">
        <v>22479.54570999998</v>
      </c>
      <c r="E5" s="335">
        <v>22239.510269999988</v>
      </c>
      <c r="F5" s="340">
        <v>22226.03681999996</v>
      </c>
      <c r="G5" s="43">
        <v>21079.8901299999</v>
      </c>
      <c r="H5" s="335">
        <v>21281.374165787845</v>
      </c>
      <c r="I5" s="340">
        <v>21609.4554</v>
      </c>
      <c r="J5" s="340">
        <v>23128.151625</v>
      </c>
      <c r="K5" s="340">
        <v>22412.034365784406</v>
      </c>
    </row>
    <row r="6" spans="1:11" s="41" customFormat="1" ht="11.25">
      <c r="A6" s="429"/>
      <c r="B6" s="430"/>
      <c r="C6" s="44" t="s">
        <v>20</v>
      </c>
      <c r="D6" s="43">
        <v>210803.87105999968</v>
      </c>
      <c r="E6" s="335">
        <v>205186.41933000035</v>
      </c>
      <c r="F6" s="340">
        <v>207637.9321900005</v>
      </c>
      <c r="G6" s="43">
        <v>203174.55218999978</v>
      </c>
      <c r="H6" s="335">
        <v>198131.24688541636</v>
      </c>
      <c r="I6" s="340">
        <v>204668.33</v>
      </c>
      <c r="J6" s="340">
        <v>216599.04809999999</v>
      </c>
      <c r="K6" s="340">
        <v>208004.9091417087</v>
      </c>
    </row>
    <row r="7" spans="1:11" s="41" customFormat="1" ht="11.25">
      <c r="A7" s="429"/>
      <c r="B7" s="430"/>
      <c r="C7" s="425" t="s">
        <v>26</v>
      </c>
      <c r="D7" s="45">
        <v>9.377585907629086</v>
      </c>
      <c r="E7" s="336">
        <v>9.226211226727722</v>
      </c>
      <c r="F7" s="341">
        <v>9.342103312056011</v>
      </c>
      <c r="G7" s="45">
        <v>9.63831172444544</v>
      </c>
      <c r="H7" s="336">
        <v>9.310077692442162</v>
      </c>
      <c r="I7" s="341">
        <v>9.471239613007555</v>
      </c>
      <c r="J7" s="341">
        <v>9.36516897726798</v>
      </c>
      <c r="K7" s="341">
        <v>9.280947269082445</v>
      </c>
    </row>
    <row r="8" spans="1:11" s="41" customFormat="1" ht="11.25">
      <c r="A8" s="429"/>
      <c r="B8" s="430" t="s">
        <v>21</v>
      </c>
      <c r="C8" s="44" t="s">
        <v>19</v>
      </c>
      <c r="D8" s="42">
        <v>5649.456229999999</v>
      </c>
      <c r="E8" s="335">
        <v>6145.111549999988</v>
      </c>
      <c r="F8" s="340">
        <v>5877.322580000002</v>
      </c>
      <c r="G8" s="42">
        <v>4426.481769999999</v>
      </c>
      <c r="H8" s="335">
        <v>3858.9929244336204</v>
      </c>
      <c r="I8" s="340">
        <v>3431.8507</v>
      </c>
      <c r="J8" s="340">
        <v>3027.1443639999998</v>
      </c>
      <c r="K8" s="340">
        <v>3037.5987618349395</v>
      </c>
    </row>
    <row r="9" spans="1:11" s="41" customFormat="1" ht="11.25">
      <c r="A9" s="429"/>
      <c r="B9" s="430"/>
      <c r="C9" s="44" t="s">
        <v>20</v>
      </c>
      <c r="D9" s="42">
        <v>27850.496479999994</v>
      </c>
      <c r="E9" s="335">
        <v>31753.67600999998</v>
      </c>
      <c r="F9" s="340">
        <v>31459.921650000008</v>
      </c>
      <c r="G9" s="42">
        <v>27370.49474</v>
      </c>
      <c r="H9" s="335">
        <v>21526.956324911083</v>
      </c>
      <c r="I9" s="340">
        <v>19705.8744</v>
      </c>
      <c r="J9" s="340">
        <v>14865.574900000007</v>
      </c>
      <c r="K9" s="340">
        <v>16585.24684545951</v>
      </c>
    </row>
    <row r="10" spans="1:11" s="41" customFormat="1" ht="11.25">
      <c r="A10" s="429"/>
      <c r="B10" s="430"/>
      <c r="C10" s="425" t="s">
        <v>26</v>
      </c>
      <c r="D10" s="45">
        <v>4.929765865271603</v>
      </c>
      <c r="E10" s="336">
        <v>5.167306687866398</v>
      </c>
      <c r="F10" s="341">
        <v>5.352764157791046</v>
      </c>
      <c r="G10" s="45">
        <v>6.183351962612963</v>
      </c>
      <c r="H10" s="336">
        <v>5.5783870938479545</v>
      </c>
      <c r="I10" s="341">
        <v>5.742054687868561</v>
      </c>
      <c r="J10" s="341">
        <v>4.910758494635179</v>
      </c>
      <c r="K10" s="341">
        <v>5.459986043528924</v>
      </c>
    </row>
    <row r="11" spans="1:11" s="41" customFormat="1" ht="11.25">
      <c r="A11" s="429"/>
      <c r="B11" s="430" t="s">
        <v>223</v>
      </c>
      <c r="C11" s="44" t="s">
        <v>19</v>
      </c>
      <c r="D11" s="42">
        <v>28129.00193999998</v>
      </c>
      <c r="E11" s="335">
        <v>28384.621819999975</v>
      </c>
      <c r="F11" s="340">
        <v>28103.359399999965</v>
      </c>
      <c r="G11" s="42">
        <v>25506.3718999999</v>
      </c>
      <c r="H11" s="335">
        <v>25140.36709022147</v>
      </c>
      <c r="I11" s="340">
        <v>25041.3061</v>
      </c>
      <c r="J11" s="340">
        <v>26155.295989</v>
      </c>
      <c r="K11" s="340">
        <v>25449.633127619345</v>
      </c>
    </row>
    <row r="12" spans="1:11" s="41" customFormat="1" ht="11.25">
      <c r="A12" s="429"/>
      <c r="B12" s="430"/>
      <c r="C12" s="44" t="s">
        <v>20</v>
      </c>
      <c r="D12" s="42">
        <v>238654.3675399997</v>
      </c>
      <c r="E12" s="335">
        <v>236940.09534000032</v>
      </c>
      <c r="F12" s="340">
        <v>239097.8538400005</v>
      </c>
      <c r="G12" s="42">
        <v>230545.04692999978</v>
      </c>
      <c r="H12" s="335">
        <v>219658.20321032743</v>
      </c>
      <c r="I12" s="340">
        <v>224374.204</v>
      </c>
      <c r="J12" s="340">
        <v>231464.623</v>
      </c>
      <c r="K12" s="340">
        <v>224590.1559871682</v>
      </c>
    </row>
    <row r="13" spans="1:11" s="41" customFormat="1" ht="11.25">
      <c r="A13" s="429"/>
      <c r="B13" s="430"/>
      <c r="C13" s="425" t="s">
        <v>26</v>
      </c>
      <c r="D13" s="45">
        <v>8.484281385065021</v>
      </c>
      <c r="E13" s="336">
        <v>8.347481141110391</v>
      </c>
      <c r="F13" s="341">
        <v>8.50780329984325</v>
      </c>
      <c r="G13" s="45">
        <v>9.038723650461659</v>
      </c>
      <c r="H13" s="336">
        <v>8.737271115494773</v>
      </c>
      <c r="I13" s="341">
        <v>8.960163783150271</v>
      </c>
      <c r="J13" s="341">
        <v>8.849627360261795</v>
      </c>
      <c r="K13" s="341">
        <v>8.824887764037376</v>
      </c>
    </row>
    <row r="14" spans="1:11" s="41" customFormat="1" ht="11.25">
      <c r="A14" s="431" t="s">
        <v>69</v>
      </c>
      <c r="B14" s="430" t="s">
        <v>18</v>
      </c>
      <c r="C14" s="44" t="s">
        <v>19</v>
      </c>
      <c r="D14" s="42">
        <v>191692.02550000013</v>
      </c>
      <c r="E14" s="335">
        <v>190348.0950000018</v>
      </c>
      <c r="F14" s="340">
        <v>192326.26891999898</v>
      </c>
      <c r="G14" s="42">
        <v>181350.91994000121</v>
      </c>
      <c r="H14" s="335">
        <v>181002.71619091302</v>
      </c>
      <c r="I14" s="340">
        <v>175929.145</v>
      </c>
      <c r="J14" s="340">
        <v>180480.916</v>
      </c>
      <c r="K14" s="340">
        <v>180772.2035719997</v>
      </c>
    </row>
    <row r="15" spans="1:11" s="41" customFormat="1" ht="11.25">
      <c r="A15" s="429"/>
      <c r="B15" s="430"/>
      <c r="C15" s="44" t="s">
        <v>20</v>
      </c>
      <c r="D15" s="42">
        <v>1051526.5276700014</v>
      </c>
      <c r="E15" s="335">
        <v>1048236.7966399894</v>
      </c>
      <c r="F15" s="340">
        <v>1045220.0452599995</v>
      </c>
      <c r="G15" s="42">
        <v>991979.6147499991</v>
      </c>
      <c r="H15" s="335">
        <v>961873.5527532294</v>
      </c>
      <c r="I15" s="340">
        <v>939577.761</v>
      </c>
      <c r="J15" s="340">
        <v>969158.952</v>
      </c>
      <c r="K15" s="340">
        <v>955523.171951266</v>
      </c>
    </row>
    <row r="16" spans="1:11" s="41" customFormat="1" ht="11.25">
      <c r="A16" s="429"/>
      <c r="B16" s="430"/>
      <c r="C16" s="425" t="s">
        <v>26</v>
      </c>
      <c r="D16" s="45">
        <v>5.485499592000506</v>
      </c>
      <c r="E16" s="336">
        <v>5.506946610839365</v>
      </c>
      <c r="F16" s="341">
        <v>5.4346192599138625</v>
      </c>
      <c r="G16" s="45">
        <v>5.4699453141907926</v>
      </c>
      <c r="H16" s="336">
        <v>5.314138776451792</v>
      </c>
      <c r="I16" s="341">
        <v>5.340660076532516</v>
      </c>
      <c r="J16" s="341">
        <v>5.3698694215403915</v>
      </c>
      <c r="K16" s="341">
        <v>5.285785939820615</v>
      </c>
    </row>
    <row r="17" spans="1:11" s="41" customFormat="1" ht="11.25">
      <c r="A17" s="429"/>
      <c r="B17" s="430" t="s">
        <v>21</v>
      </c>
      <c r="C17" s="44" t="s">
        <v>19</v>
      </c>
      <c r="D17" s="42">
        <v>19063.396769999996</v>
      </c>
      <c r="E17" s="335">
        <v>20169.992780000022</v>
      </c>
      <c r="F17" s="340">
        <v>19556.43547000003</v>
      </c>
      <c r="G17" s="42">
        <v>19323.95739999998</v>
      </c>
      <c r="H17" s="335">
        <v>21061.112113053998</v>
      </c>
      <c r="I17" s="340">
        <v>18195.8044</v>
      </c>
      <c r="J17" s="340">
        <v>18303.3872</v>
      </c>
      <c r="K17" s="340">
        <v>18804.615594287276</v>
      </c>
    </row>
    <row r="18" spans="1:11" s="41" customFormat="1" ht="11.25">
      <c r="A18" s="429"/>
      <c r="B18" s="430"/>
      <c r="C18" s="44" t="s">
        <v>20</v>
      </c>
      <c r="D18" s="42">
        <v>61700.5577900002</v>
      </c>
      <c r="E18" s="335">
        <v>64314.79702999992</v>
      </c>
      <c r="F18" s="340">
        <v>59827.068820000044</v>
      </c>
      <c r="G18" s="42">
        <v>64897.14977000006</v>
      </c>
      <c r="H18" s="335">
        <v>72460.60524402009</v>
      </c>
      <c r="I18" s="340">
        <v>62190.5894</v>
      </c>
      <c r="J18" s="340">
        <v>62902.3316</v>
      </c>
      <c r="K18" s="340">
        <v>60435.126627394544</v>
      </c>
    </row>
    <row r="19" spans="1:11" s="41" customFormat="1" ht="11.25">
      <c r="A19" s="429"/>
      <c r="B19" s="430"/>
      <c r="C19" s="425" t="s">
        <v>26</v>
      </c>
      <c r="D19" s="45">
        <v>3.2365983111204066</v>
      </c>
      <c r="E19" s="336">
        <v>3.1886375831414577</v>
      </c>
      <c r="F19" s="341">
        <v>3.0592010958119635</v>
      </c>
      <c r="G19" s="45">
        <v>3.3583778118865095</v>
      </c>
      <c r="H19" s="336">
        <v>3.440492831292983</v>
      </c>
      <c r="I19" s="341">
        <v>3.4178532607220156</v>
      </c>
      <c r="J19" s="341">
        <v>3.436649780320442</v>
      </c>
      <c r="K19" s="341">
        <v>3.213845362824346</v>
      </c>
    </row>
    <row r="20" spans="1:11" s="41" customFormat="1" ht="11.25">
      <c r="A20" s="429"/>
      <c r="B20" s="430" t="s">
        <v>27</v>
      </c>
      <c r="C20" s="44" t="s">
        <v>19</v>
      </c>
      <c r="D20" s="42">
        <v>210755.42227000013</v>
      </c>
      <c r="E20" s="335">
        <v>210518.08778000184</v>
      </c>
      <c r="F20" s="340">
        <v>211882.704389999</v>
      </c>
      <c r="G20" s="42">
        <v>200674.8773400012</v>
      </c>
      <c r="H20" s="335">
        <v>202063.82830396702</v>
      </c>
      <c r="I20" s="340">
        <v>194124.949</v>
      </c>
      <c r="J20" s="340">
        <v>198784.303</v>
      </c>
      <c r="K20" s="340">
        <v>199576.819166287</v>
      </c>
    </row>
    <row r="21" spans="1:11" s="41" customFormat="1" ht="11.25">
      <c r="A21" s="429"/>
      <c r="B21" s="430"/>
      <c r="C21" s="44" t="s">
        <v>20</v>
      </c>
      <c r="D21" s="42">
        <v>1113227.0854600016</v>
      </c>
      <c r="E21" s="335">
        <v>1112551.5936699894</v>
      </c>
      <c r="F21" s="340">
        <v>1105047.1140799995</v>
      </c>
      <c r="G21" s="42">
        <v>1056876.7645199993</v>
      </c>
      <c r="H21" s="335">
        <v>1034334.1579972495</v>
      </c>
      <c r="I21" s="340">
        <v>1001768.35</v>
      </c>
      <c r="J21" s="340">
        <v>1032061.28</v>
      </c>
      <c r="K21" s="340">
        <v>1015958.2985786606</v>
      </c>
    </row>
    <row r="22" spans="1:11" s="41" customFormat="1" ht="11.25">
      <c r="A22" s="429"/>
      <c r="B22" s="430"/>
      <c r="C22" s="425" t="s">
        <v>26</v>
      </c>
      <c r="D22" s="45">
        <v>5.282080401394557</v>
      </c>
      <c r="E22" s="336">
        <v>5.2848266170488944</v>
      </c>
      <c r="F22" s="341">
        <v>5.21537195431492</v>
      </c>
      <c r="G22" s="45">
        <v>5.266612236315684</v>
      </c>
      <c r="H22" s="336">
        <v>5.118848666181304</v>
      </c>
      <c r="I22" s="341">
        <v>5.160430718258682</v>
      </c>
      <c r="J22" s="341">
        <v>5.191865073974176</v>
      </c>
      <c r="K22" s="341">
        <v>5.090562635594298</v>
      </c>
    </row>
    <row r="23" spans="1:11" s="41" customFormat="1" ht="11.25">
      <c r="A23" s="431" t="s">
        <v>22</v>
      </c>
      <c r="B23" s="430" t="s">
        <v>18</v>
      </c>
      <c r="C23" s="44" t="s">
        <v>19</v>
      </c>
      <c r="D23" s="42">
        <v>214171.5712100001</v>
      </c>
      <c r="E23" s="335">
        <v>212587.6052700018</v>
      </c>
      <c r="F23" s="340">
        <v>214552.30573999893</v>
      </c>
      <c r="G23" s="42">
        <v>202430.8100700011</v>
      </c>
      <c r="H23" s="335">
        <v>202284.09035670088</v>
      </c>
      <c r="I23" s="340">
        <v>197538.6004</v>
      </c>
      <c r="J23" s="340">
        <v>203609.067625</v>
      </c>
      <c r="K23" s="340">
        <v>203184.2379377841</v>
      </c>
    </row>
    <row r="24" spans="1:11" s="41" customFormat="1" ht="11.25">
      <c r="A24" s="429"/>
      <c r="B24" s="430"/>
      <c r="C24" s="44" t="s">
        <v>20</v>
      </c>
      <c r="D24" s="42">
        <v>1262330.398730001</v>
      </c>
      <c r="E24" s="335">
        <v>1253423.2159699898</v>
      </c>
      <c r="F24" s="340">
        <v>1252857.97745</v>
      </c>
      <c r="G24" s="42">
        <v>1195154.166939999</v>
      </c>
      <c r="H24" s="335">
        <v>1160004.7996386457</v>
      </c>
      <c r="I24" s="340">
        <v>1144246.091</v>
      </c>
      <c r="J24" s="340">
        <v>1185758.0001</v>
      </c>
      <c r="K24" s="340">
        <v>1163528.0810929746</v>
      </c>
    </row>
    <row r="25" spans="1:11" s="41" customFormat="1" ht="11.25">
      <c r="A25" s="429"/>
      <c r="B25" s="430"/>
      <c r="C25" s="425" t="s">
        <v>26</v>
      </c>
      <c r="D25" s="45">
        <v>5.894014745272878</v>
      </c>
      <c r="E25" s="336">
        <v>5.89603149430114</v>
      </c>
      <c r="F25" s="341">
        <v>5.839405794912555</v>
      </c>
      <c r="G25" s="45">
        <v>5.904013161468412</v>
      </c>
      <c r="H25" s="336">
        <v>5.734533040107765</v>
      </c>
      <c r="I25" s="341">
        <v>5.792518974433313</v>
      </c>
      <c r="J25" s="341">
        <v>5.8236993761195714</v>
      </c>
      <c r="K25" s="341">
        <v>5.72646821870726</v>
      </c>
    </row>
    <row r="26" spans="1:11" s="41" customFormat="1" ht="11.25">
      <c r="A26" s="431" t="s">
        <v>22</v>
      </c>
      <c r="B26" s="430" t="s">
        <v>21</v>
      </c>
      <c r="C26" s="44" t="s">
        <v>19</v>
      </c>
      <c r="D26" s="42">
        <v>24712.852999999996</v>
      </c>
      <c r="E26" s="335">
        <v>26315.10433000001</v>
      </c>
      <c r="F26" s="340">
        <v>25433.758050000033</v>
      </c>
      <c r="G26" s="42">
        <v>23750.43916999998</v>
      </c>
      <c r="H26" s="335">
        <v>24920.105037487618</v>
      </c>
      <c r="I26" s="340">
        <v>21627.6551</v>
      </c>
      <c r="J26" s="340">
        <v>21330.531564</v>
      </c>
      <c r="K26" s="340">
        <v>21842.214356122215</v>
      </c>
    </row>
    <row r="27" spans="1:11" s="41" customFormat="1" ht="11.25">
      <c r="A27" s="429"/>
      <c r="B27" s="432"/>
      <c r="C27" s="44" t="s">
        <v>20</v>
      </c>
      <c r="D27" s="42">
        <v>89551.0542700002</v>
      </c>
      <c r="E27" s="335">
        <v>96068.4730399999</v>
      </c>
      <c r="F27" s="340">
        <v>91286.99047000005</v>
      </c>
      <c r="G27" s="42">
        <v>92267.64451000006</v>
      </c>
      <c r="H27" s="335">
        <v>93987.56156893117</v>
      </c>
      <c r="I27" s="340">
        <v>81896.4638</v>
      </c>
      <c r="J27" s="340">
        <v>77767.90650000001</v>
      </c>
      <c r="K27" s="340">
        <v>77020.37347285406</v>
      </c>
    </row>
    <row r="28" spans="1:11" s="41" customFormat="1" ht="11.25">
      <c r="A28" s="429"/>
      <c r="B28" s="433"/>
      <c r="C28" s="425" t="s">
        <v>26</v>
      </c>
      <c r="D28" s="45">
        <v>3.6236631306794167</v>
      </c>
      <c r="E28" s="336">
        <v>3.6506970230963116</v>
      </c>
      <c r="F28" s="341">
        <v>3.5892057434272844</v>
      </c>
      <c r="G28" s="45">
        <v>3.8848816162753987</v>
      </c>
      <c r="H28" s="336">
        <v>3.7715555944705903</v>
      </c>
      <c r="I28" s="341">
        <v>3.786654790883918</v>
      </c>
      <c r="J28" s="341">
        <v>3.6458494373037844</v>
      </c>
      <c r="K28" s="341">
        <v>3.526216354124636</v>
      </c>
    </row>
    <row r="29" spans="1:11" s="56" customFormat="1" ht="12.75">
      <c r="A29" s="838" t="s">
        <v>260</v>
      </c>
      <c r="B29" s="839"/>
      <c r="C29" s="426"/>
      <c r="D29" s="46">
        <v>238884.4242100001</v>
      </c>
      <c r="E29" s="337">
        <v>238902.7096000018</v>
      </c>
      <c r="F29" s="342">
        <v>239986.06378999897</v>
      </c>
      <c r="G29" s="46">
        <v>226181.24924000108</v>
      </c>
      <c r="H29" s="337">
        <v>227204.1953941885</v>
      </c>
      <c r="I29" s="342">
        <v>219166.2555</v>
      </c>
      <c r="J29" s="342">
        <v>224939.59898900002</v>
      </c>
      <c r="K29" s="342">
        <v>225026.45229390633</v>
      </c>
    </row>
    <row r="30" spans="1:11" s="56" customFormat="1" ht="12.75">
      <c r="A30" s="840" t="s">
        <v>261</v>
      </c>
      <c r="B30" s="841"/>
      <c r="C30" s="427"/>
      <c r="D30" s="47">
        <v>1351881.4530000011</v>
      </c>
      <c r="E30" s="338">
        <v>1349491.6890099896</v>
      </c>
      <c r="F30" s="343">
        <v>1344144.96792</v>
      </c>
      <c r="G30" s="47">
        <v>1287421.811449999</v>
      </c>
      <c r="H30" s="338">
        <v>1253992.361207577</v>
      </c>
      <c r="I30" s="343">
        <v>1226142.5548</v>
      </c>
      <c r="J30" s="343">
        <v>1263525.903</v>
      </c>
      <c r="K30" s="343">
        <v>1240548.4545658287</v>
      </c>
    </row>
    <row r="31" spans="1:11" s="56" customFormat="1" ht="12.75">
      <c r="A31" s="842" t="s">
        <v>23</v>
      </c>
      <c r="B31" s="843"/>
      <c r="C31" s="428"/>
      <c r="D31" s="57">
        <v>5.6591444062153675</v>
      </c>
      <c r="E31" s="339">
        <v>5.648708176100064</v>
      </c>
      <c r="F31" s="344">
        <v>5.6009292651935025</v>
      </c>
      <c r="G31" s="57">
        <v>5.691991779937137</v>
      </c>
      <c r="H31" s="339">
        <v>5.519230659592178</v>
      </c>
      <c r="I31" s="344">
        <v>5.594577285644231</v>
      </c>
      <c r="J31" s="344">
        <v>5.617178605629989</v>
      </c>
      <c r="K31" s="344">
        <v>5.512900558666553</v>
      </c>
    </row>
    <row r="32" s="51" customFormat="1" ht="12.75">
      <c r="G32" s="52"/>
    </row>
    <row r="33" spans="1:7" s="51" customFormat="1" ht="12.75">
      <c r="A33" s="517" t="s">
        <v>280</v>
      </c>
      <c r="G33" s="53"/>
    </row>
    <row r="34" s="51" customFormat="1" ht="12.75">
      <c r="G34" s="53"/>
    </row>
    <row r="35" spans="3:12" ht="12.75">
      <c r="C35" s="434"/>
      <c r="D35" s="434"/>
      <c r="E35" s="434"/>
      <c r="F35" s="434"/>
      <c r="G35" s="434"/>
      <c r="H35" s="434"/>
      <c r="I35" s="434"/>
      <c r="J35" s="434"/>
      <c r="K35" s="434"/>
      <c r="L35" s="434"/>
    </row>
    <row r="36" spans="3:12" ht="12.75">
      <c r="C36" s="434"/>
      <c r="D36" s="434"/>
      <c r="E36" s="434"/>
      <c r="F36" s="434"/>
      <c r="G36" s="434"/>
      <c r="H36" s="434"/>
      <c r="I36" s="434"/>
      <c r="J36" s="434"/>
      <c r="K36" s="434"/>
      <c r="L36" s="434"/>
    </row>
    <row r="37" spans="3:12" ht="12.75">
      <c r="C37" s="434"/>
      <c r="D37" s="434"/>
      <c r="E37" s="434"/>
      <c r="F37" s="434"/>
      <c r="G37" s="434"/>
      <c r="H37" s="466"/>
      <c r="I37" s="434"/>
      <c r="J37" s="434"/>
      <c r="K37" s="569"/>
      <c r="L37" s="434"/>
    </row>
    <row r="38" spans="3:12" ht="12.75">
      <c r="C38" s="434"/>
      <c r="D38" s="434"/>
      <c r="E38" s="434"/>
      <c r="F38" s="434"/>
      <c r="G38" s="434"/>
      <c r="H38" s="434"/>
      <c r="I38" s="434"/>
      <c r="J38" s="434"/>
      <c r="K38" s="434"/>
      <c r="L38" s="434"/>
    </row>
    <row r="39" spans="3:12" ht="12.75">
      <c r="C39" s="434"/>
      <c r="D39" s="434"/>
      <c r="E39" s="434"/>
      <c r="F39" s="434"/>
      <c r="G39" s="434"/>
      <c r="H39" s="434"/>
      <c r="I39" s="434"/>
      <c r="J39" s="527"/>
      <c r="K39" s="434"/>
      <c r="L39" s="434"/>
    </row>
    <row r="40" spans="3:12" ht="12.75">
      <c r="C40" s="434"/>
      <c r="D40" s="434"/>
      <c r="E40" s="434"/>
      <c r="F40" s="434"/>
      <c r="G40" s="434"/>
      <c r="H40" s="527"/>
      <c r="I40" s="434"/>
      <c r="J40" s="434"/>
      <c r="K40" s="434"/>
      <c r="L40" s="434"/>
    </row>
    <row r="41" spans="3:12" ht="12.75">
      <c r="C41" s="434"/>
      <c r="D41" s="434"/>
      <c r="E41" s="434"/>
      <c r="F41" s="434"/>
      <c r="G41" s="434"/>
      <c r="H41" s="527"/>
      <c r="I41" s="434"/>
      <c r="J41" s="434"/>
      <c r="K41" s="434"/>
      <c r="L41" s="434"/>
    </row>
    <row r="42" spans="3:12" ht="12.75">
      <c r="C42" s="434"/>
      <c r="D42" s="434"/>
      <c r="E42" s="434"/>
      <c r="F42" s="434"/>
      <c r="G42" s="434"/>
      <c r="H42" s="527"/>
      <c r="I42" s="434"/>
      <c r="J42" s="434"/>
      <c r="K42" s="434"/>
      <c r="L42" s="434"/>
    </row>
    <row r="43" spans="3:12" ht="12.75">
      <c r="C43" s="434"/>
      <c r="D43" s="434"/>
      <c r="E43" s="434"/>
      <c r="F43" s="434"/>
      <c r="G43" s="434"/>
      <c r="H43" s="527"/>
      <c r="I43" s="434"/>
      <c r="J43" s="434"/>
      <c r="K43" s="434"/>
      <c r="L43" s="434"/>
    </row>
    <row r="44" spans="3:12" ht="12.75">
      <c r="C44" s="434"/>
      <c r="D44" s="434"/>
      <c r="E44" s="434"/>
      <c r="F44" s="434"/>
      <c r="G44" s="434"/>
      <c r="H44" s="527"/>
      <c r="I44" s="434"/>
      <c r="J44" s="434"/>
      <c r="K44" s="434"/>
      <c r="L44" s="434"/>
    </row>
    <row r="45" spans="3:12" ht="12.75">
      <c r="C45" s="434"/>
      <c r="D45" s="434"/>
      <c r="E45" s="434"/>
      <c r="F45" s="434"/>
      <c r="G45" s="434"/>
      <c r="H45" s="527"/>
      <c r="I45" s="434"/>
      <c r="J45" s="434"/>
      <c r="K45" s="434"/>
      <c r="L45" s="434"/>
    </row>
    <row r="46" spans="3:12" ht="12.75">
      <c r="C46" s="434"/>
      <c r="D46" s="434"/>
      <c r="E46" s="434"/>
      <c r="F46" s="434"/>
      <c r="G46" s="434"/>
      <c r="H46" s="527"/>
      <c r="I46" s="434"/>
      <c r="J46" s="527"/>
      <c r="K46" s="434"/>
      <c r="L46" s="527"/>
    </row>
    <row r="47" spans="3:12" ht="12.75">
      <c r="C47" s="434"/>
      <c r="D47" s="434"/>
      <c r="E47" s="434"/>
      <c r="F47" s="434"/>
      <c r="G47" s="434"/>
      <c r="H47" s="527"/>
      <c r="I47" s="434"/>
      <c r="J47" s="527"/>
      <c r="K47" s="434"/>
      <c r="L47" s="527"/>
    </row>
    <row r="48" spans="3:12" ht="12.75">
      <c r="C48" s="434"/>
      <c r="D48" s="434"/>
      <c r="E48" s="434"/>
      <c r="F48" s="434"/>
      <c r="G48" s="434"/>
      <c r="H48" s="527"/>
      <c r="I48" s="434"/>
      <c r="J48" s="527"/>
      <c r="K48" s="434"/>
      <c r="L48" s="434"/>
    </row>
    <row r="49" spans="3:12" ht="12.75">
      <c r="C49" s="434"/>
      <c r="D49" s="434"/>
      <c r="E49" s="434"/>
      <c r="F49" s="434"/>
      <c r="G49" s="434"/>
      <c r="H49" s="527"/>
      <c r="I49" s="434"/>
      <c r="J49" s="527"/>
      <c r="K49" s="434"/>
      <c r="L49" s="527"/>
    </row>
    <row r="50" spans="3:12" ht="12.75">
      <c r="C50" s="434"/>
      <c r="D50" s="434"/>
      <c r="E50" s="434"/>
      <c r="F50" s="434"/>
      <c r="G50" s="434"/>
      <c r="H50" s="527"/>
      <c r="I50" s="434"/>
      <c r="J50" s="527"/>
      <c r="K50" s="434"/>
      <c r="L50" s="527"/>
    </row>
    <row r="51" spans="3:12" ht="12.75">
      <c r="C51" s="434"/>
      <c r="D51" s="434"/>
      <c r="E51" s="434"/>
      <c r="F51" s="434"/>
      <c r="G51" s="434"/>
      <c r="H51" s="527"/>
      <c r="I51" s="434"/>
      <c r="J51" s="527"/>
      <c r="K51" s="434"/>
      <c r="L51" s="434"/>
    </row>
    <row r="52" spans="3:12" ht="12.75">
      <c r="C52" s="434"/>
      <c r="D52" s="434"/>
      <c r="E52" s="434"/>
      <c r="F52" s="434"/>
      <c r="G52" s="434"/>
      <c r="H52" s="527"/>
      <c r="I52" s="434"/>
      <c r="J52" s="434"/>
      <c r="K52" s="434"/>
      <c r="L52" s="527"/>
    </row>
    <row r="53" spans="3:12" ht="12.75">
      <c r="C53" s="434"/>
      <c r="D53" s="434"/>
      <c r="E53" s="434"/>
      <c r="F53" s="434"/>
      <c r="G53" s="434"/>
      <c r="H53" s="527"/>
      <c r="I53" s="434"/>
      <c r="J53" s="434"/>
      <c r="K53" s="434"/>
      <c r="L53" s="527"/>
    </row>
    <row r="54" spans="3:12" ht="12.75">
      <c r="C54" s="434"/>
      <c r="D54" s="434"/>
      <c r="E54" s="434"/>
      <c r="F54" s="434"/>
      <c r="G54" s="434"/>
      <c r="H54" s="527"/>
      <c r="I54" s="434"/>
      <c r="J54" s="434"/>
      <c r="K54" s="434"/>
      <c r="L54" s="434"/>
    </row>
    <row r="55" spans="3:12" ht="12.75">
      <c r="C55" s="434"/>
      <c r="D55" s="434"/>
      <c r="E55" s="434"/>
      <c r="F55" s="434"/>
      <c r="G55" s="434"/>
      <c r="H55" s="527"/>
      <c r="I55" s="434"/>
      <c r="J55" s="434"/>
      <c r="K55" s="434"/>
      <c r="L55" s="434"/>
    </row>
    <row r="56" spans="3:12" ht="12.75">
      <c r="C56" s="434"/>
      <c r="D56" s="434"/>
      <c r="E56" s="434"/>
      <c r="F56" s="434"/>
      <c r="G56" s="434"/>
      <c r="H56" s="527"/>
      <c r="I56" s="434"/>
      <c r="J56" s="434"/>
      <c r="K56" s="434"/>
      <c r="L56" s="434"/>
    </row>
    <row r="57" spans="3:12" ht="12.75">
      <c r="C57" s="434"/>
      <c r="D57" s="434"/>
      <c r="E57" s="434"/>
      <c r="F57" s="434"/>
      <c r="G57" s="434"/>
      <c r="H57" s="527"/>
      <c r="I57" s="434"/>
      <c r="J57" s="434"/>
      <c r="K57" s="434"/>
      <c r="L57" s="434"/>
    </row>
    <row r="58" spans="3:12" ht="12.75">
      <c r="C58" s="434"/>
      <c r="D58" s="434"/>
      <c r="E58" s="434"/>
      <c r="F58" s="434"/>
      <c r="G58" s="434"/>
      <c r="H58" s="527"/>
      <c r="I58" s="434"/>
      <c r="J58" s="434"/>
      <c r="K58" s="434"/>
      <c r="L58" s="434"/>
    </row>
    <row r="59" spans="3:12" ht="12.75">
      <c r="C59" s="434"/>
      <c r="D59" s="434"/>
      <c r="E59" s="434"/>
      <c r="F59" s="434"/>
      <c r="G59" s="434"/>
      <c r="H59" s="527"/>
      <c r="I59" s="434"/>
      <c r="J59" s="434"/>
      <c r="K59" s="434"/>
      <c r="L59" s="434"/>
    </row>
    <row r="60" spans="3:12" ht="12.75">
      <c r="C60" s="434"/>
      <c r="D60" s="434"/>
      <c r="E60" s="434"/>
      <c r="F60" s="434"/>
      <c r="G60" s="434"/>
      <c r="H60" s="434"/>
      <c r="I60" s="434"/>
      <c r="J60" s="434"/>
      <c r="K60" s="434"/>
      <c r="L60" s="434"/>
    </row>
    <row r="61" spans="3:12" ht="12.75">
      <c r="C61" s="434"/>
      <c r="D61" s="434"/>
      <c r="E61" s="434"/>
      <c r="F61" s="434"/>
      <c r="G61" s="434"/>
      <c r="H61" s="434"/>
      <c r="I61" s="434"/>
      <c r="J61" s="434"/>
      <c r="K61" s="434"/>
      <c r="L61" s="434"/>
    </row>
    <row r="62" spans="3:12" ht="12.75">
      <c r="C62" s="434"/>
      <c r="D62" s="434"/>
      <c r="E62" s="434"/>
      <c r="F62" s="434"/>
      <c r="G62" s="434"/>
      <c r="H62" s="434"/>
      <c r="I62" s="434"/>
      <c r="J62" s="434"/>
      <c r="K62" s="434"/>
      <c r="L62" s="434"/>
    </row>
    <row r="63" spans="3:12" ht="12.75">
      <c r="C63" s="434"/>
      <c r="D63" s="434"/>
      <c r="E63" s="434"/>
      <c r="F63" s="434"/>
      <c r="G63" s="434"/>
      <c r="H63" s="434"/>
      <c r="I63" s="434"/>
      <c r="J63" s="434"/>
      <c r="K63" s="434"/>
      <c r="L63" s="434"/>
    </row>
    <row r="64" spans="3:12" ht="12.75">
      <c r="C64" s="434"/>
      <c r="D64" s="434"/>
      <c r="E64" s="434"/>
      <c r="F64" s="434"/>
      <c r="G64" s="434"/>
      <c r="H64" s="434"/>
      <c r="I64" s="434"/>
      <c r="J64" s="434"/>
      <c r="K64" s="434"/>
      <c r="L64" s="434"/>
    </row>
    <row r="65" spans="3:12" ht="12.75">
      <c r="C65" s="434"/>
      <c r="D65" s="434"/>
      <c r="E65" s="434"/>
      <c r="F65" s="434"/>
      <c r="G65" s="434"/>
      <c r="H65" s="434"/>
      <c r="I65" s="434"/>
      <c r="J65" s="434"/>
      <c r="K65" s="434"/>
      <c r="L65" s="434"/>
    </row>
    <row r="66" spans="3:12" ht="12.75">
      <c r="C66" s="434"/>
      <c r="D66" s="434"/>
      <c r="E66" s="434"/>
      <c r="F66" s="434"/>
      <c r="G66" s="434"/>
      <c r="H66" s="434"/>
      <c r="I66" s="434"/>
      <c r="J66" s="434"/>
      <c r="K66" s="434"/>
      <c r="L66" s="434"/>
    </row>
    <row r="67" spans="3:12" ht="12.75">
      <c r="C67" s="434"/>
      <c r="D67" s="434"/>
      <c r="E67" s="434"/>
      <c r="F67" s="434"/>
      <c r="G67" s="434"/>
      <c r="H67" s="434"/>
      <c r="I67" s="434"/>
      <c r="J67" s="434"/>
      <c r="K67" s="434"/>
      <c r="L67" s="434"/>
    </row>
  </sheetData>
  <sheetProtection/>
  <mergeCells count="3">
    <mergeCell ref="A29:B29"/>
    <mergeCell ref="A30:B30"/>
    <mergeCell ref="A31:B31"/>
  </mergeCells>
  <hyperlinks>
    <hyperlink ref="C3" location="Sommaire!A1" display="Retour au sommaire"/>
  </hyperlinks>
  <printOptions/>
  <pageMargins left="0.7874015748031497" right="0.7874015748031497" top="0.984251968503937" bottom="0.984251968503937" header="0.5118110236220472" footer="0.5118110236220472"/>
  <pageSetup fitToHeight="1" fitToWidth="1" horizontalDpi="600" verticalDpi="600" orientation="landscape" paperSize="9" scale="79" r:id="rId1"/>
  <headerFooter alignWithMargins="0">
    <oddFooter>&amp;L&amp;F&amp;R&amp;D&amp;T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Z31"/>
  <sheetViews>
    <sheetView zoomScalePageLayoutView="0" workbookViewId="0" topLeftCell="A1">
      <pane xSplit="1" ySplit="1" topLeftCell="B2"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29.7109375" style="61" customWidth="1"/>
    <col min="2" max="2" width="15.57421875" style="60" customWidth="1"/>
    <col min="3" max="3" width="13.140625" style="60" bestFit="1" customWidth="1"/>
    <col min="4" max="4" width="18.421875" style="60" customWidth="1"/>
    <col min="5" max="5" width="15.7109375" style="60" bestFit="1" customWidth="1"/>
    <col min="6" max="6" width="14.140625" style="60" bestFit="1" customWidth="1"/>
    <col min="7" max="7" width="17.57421875" style="60" customWidth="1"/>
    <col min="8" max="8" width="15.7109375" style="60" bestFit="1" customWidth="1"/>
    <col min="9" max="9" width="14.140625" style="60" bestFit="1" customWidth="1"/>
    <col min="10" max="10" width="12.8515625" style="60" bestFit="1" customWidth="1"/>
    <col min="11" max="11" width="15.7109375" style="60" bestFit="1" customWidth="1"/>
    <col min="12" max="12" width="12.421875" style="60" bestFit="1" customWidth="1"/>
    <col min="13" max="13" width="12.7109375" style="60" bestFit="1" customWidth="1"/>
    <col min="14" max="15" width="15.421875" style="60" customWidth="1"/>
    <col min="16" max="16" width="13.8515625" style="388" customWidth="1"/>
    <col min="17" max="17" width="16.421875" style="388" bestFit="1" customWidth="1"/>
    <col min="18" max="18" width="11.57421875" style="388" bestFit="1" customWidth="1"/>
    <col min="19" max="19" width="11.28125" style="388" bestFit="1" customWidth="1"/>
    <col min="20" max="20" width="11.57421875" style="388" bestFit="1" customWidth="1"/>
    <col min="21" max="21" width="4.421875" style="388" hidden="1" customWidth="1"/>
    <col min="22" max="22" width="8.140625" style="388" bestFit="1" customWidth="1"/>
    <col min="23" max="26" width="11.421875" style="388" customWidth="1"/>
    <col min="27" max="16384" width="11.421875" style="60" customWidth="1"/>
  </cols>
  <sheetData>
    <row r="1" spans="1:26" s="399" customFormat="1" ht="15.75">
      <c r="A1" s="398" t="s">
        <v>148</v>
      </c>
      <c r="P1" s="402"/>
      <c r="Q1" s="402"/>
      <c r="R1" s="402"/>
      <c r="S1" s="402"/>
      <c r="T1" s="402"/>
      <c r="U1" s="402"/>
      <c r="V1" s="402"/>
      <c r="W1" s="402"/>
      <c r="X1" s="402"/>
      <c r="Y1" s="402"/>
      <c r="Z1" s="402"/>
    </row>
    <row r="2" spans="1:15" s="402" customFormat="1" ht="12.75">
      <c r="A2" s="400" t="s">
        <v>268</v>
      </c>
      <c r="B2" s="401"/>
      <c r="C2" s="401"/>
      <c r="D2" s="401"/>
      <c r="E2" s="401"/>
      <c r="F2" s="401"/>
      <c r="G2" s="401"/>
      <c r="H2" s="401"/>
      <c r="I2" s="401"/>
      <c r="J2" s="401"/>
      <c r="K2" s="401"/>
      <c r="L2" s="401"/>
      <c r="M2" s="401"/>
      <c r="O2" s="401"/>
    </row>
    <row r="3" spans="1:15" s="402" customFormat="1" ht="12.75">
      <c r="A3" s="400"/>
      <c r="B3" s="401"/>
      <c r="C3" s="401"/>
      <c r="D3" s="248" t="s">
        <v>150</v>
      </c>
      <c r="E3" s="401"/>
      <c r="F3" s="401"/>
      <c r="G3" s="401"/>
      <c r="H3" s="401"/>
      <c r="I3" s="401"/>
      <c r="J3" s="401"/>
      <c r="K3" s="401"/>
      <c r="L3" s="401"/>
      <c r="M3" s="401"/>
      <c r="O3" s="401"/>
    </row>
    <row r="4" spans="1:26" s="408" customFormat="1" ht="50.25" customHeight="1" thickBot="1">
      <c r="A4" s="846" t="s">
        <v>254</v>
      </c>
      <c r="B4" s="848" t="s">
        <v>28</v>
      </c>
      <c r="C4" s="849"/>
      <c r="D4" s="849"/>
      <c r="E4" s="849"/>
      <c r="F4" s="849"/>
      <c r="G4" s="849"/>
      <c r="H4" s="850"/>
      <c r="I4" s="851" t="s">
        <v>29</v>
      </c>
      <c r="J4" s="852"/>
      <c r="K4" s="853"/>
      <c r="L4" s="851" t="s">
        <v>30</v>
      </c>
      <c r="M4" s="853"/>
      <c r="N4" s="844" t="s">
        <v>281</v>
      </c>
      <c r="O4" s="844" t="s">
        <v>284</v>
      </c>
      <c r="Q4" s="394"/>
      <c r="R4" s="512"/>
      <c r="S4" s="395"/>
      <c r="T4" s="511"/>
      <c r="U4" s="386"/>
      <c r="V4" s="384"/>
      <c r="W4" s="384"/>
      <c r="X4" s="384"/>
      <c r="Y4" s="384"/>
      <c r="Z4" s="384"/>
    </row>
    <row r="5" spans="1:23" s="384" customFormat="1" ht="64.5" customHeight="1">
      <c r="A5" s="847"/>
      <c r="B5" s="376" t="s">
        <v>56</v>
      </c>
      <c r="C5" s="376" t="s">
        <v>57</v>
      </c>
      <c r="D5" s="403" t="s">
        <v>58</v>
      </c>
      <c r="E5" s="376" t="s">
        <v>59</v>
      </c>
      <c r="F5" s="403" t="s">
        <v>55</v>
      </c>
      <c r="G5" s="403" t="s">
        <v>54</v>
      </c>
      <c r="H5" s="403" t="s">
        <v>53</v>
      </c>
      <c r="I5" s="403" t="s">
        <v>55</v>
      </c>
      <c r="J5" s="403" t="s">
        <v>54</v>
      </c>
      <c r="K5" s="403" t="s">
        <v>53</v>
      </c>
      <c r="L5" s="403" t="s">
        <v>51</v>
      </c>
      <c r="M5" s="403" t="s">
        <v>52</v>
      </c>
      <c r="N5" s="845"/>
      <c r="O5" s="845"/>
      <c r="Q5" s="394"/>
      <c r="R5" s="512"/>
      <c r="S5" s="395"/>
      <c r="T5" s="511"/>
      <c r="U5" s="386"/>
      <c r="V5" s="385"/>
      <c r="W5" s="396"/>
    </row>
    <row r="6" spans="1:24" s="396" customFormat="1" ht="12.75">
      <c r="A6" s="59" t="s">
        <v>31</v>
      </c>
      <c r="B6" s="551">
        <v>67.3</v>
      </c>
      <c r="C6" s="552">
        <v>3.8019999999999996</v>
      </c>
      <c r="D6" s="553">
        <v>64.9</v>
      </c>
      <c r="E6" s="554">
        <v>3.4539999999999997</v>
      </c>
      <c r="F6" s="552">
        <v>2.2176014295496635</v>
      </c>
      <c r="G6" s="552">
        <v>2.257965854049499</v>
      </c>
      <c r="H6" s="552">
        <v>5.381996965231729</v>
      </c>
      <c r="I6" s="380">
        <v>1.867230463118818</v>
      </c>
      <c r="J6" s="382">
        <v>1.4611959657447864</v>
      </c>
      <c r="K6" s="377">
        <v>4.136376973068316</v>
      </c>
      <c r="L6" s="566">
        <v>-633.3733166935535</v>
      </c>
      <c r="M6" s="566">
        <v>-7613.320909881722</v>
      </c>
      <c r="N6" s="560">
        <v>1525.26</v>
      </c>
      <c r="O6" s="389">
        <v>2.9483612863148645</v>
      </c>
      <c r="Q6" s="394"/>
      <c r="R6" s="512"/>
      <c r="S6" s="395"/>
      <c r="T6" s="511"/>
      <c r="U6" s="386"/>
      <c r="V6" s="513"/>
      <c r="W6" s="397"/>
      <c r="X6" s="386"/>
    </row>
    <row r="7" spans="1:24" s="396" customFormat="1" ht="12.75">
      <c r="A7" s="59" t="s">
        <v>32</v>
      </c>
      <c r="B7" s="551">
        <v>69.8</v>
      </c>
      <c r="C7" s="552">
        <v>5.035</v>
      </c>
      <c r="D7" s="553">
        <v>68.9</v>
      </c>
      <c r="E7" s="555">
        <v>4.445</v>
      </c>
      <c r="F7" s="552">
        <v>4.976940984638634</v>
      </c>
      <c r="G7" s="552">
        <v>4.272448706146765</v>
      </c>
      <c r="H7" s="552">
        <v>4.537576268084877</v>
      </c>
      <c r="I7" s="380">
        <v>6.224954835275171</v>
      </c>
      <c r="J7" s="382">
        <v>7.920302767346405</v>
      </c>
      <c r="K7" s="378">
        <v>6.725354016951859</v>
      </c>
      <c r="L7" s="566">
        <v>2256.06213867943</v>
      </c>
      <c r="M7" s="566">
        <v>34856.090833727765</v>
      </c>
      <c r="N7" s="561">
        <v>2734.683</v>
      </c>
      <c r="O7" s="390">
        <v>5.286202672031911</v>
      </c>
      <c r="Q7" s="394"/>
      <c r="R7" s="512"/>
      <c r="S7" s="395"/>
      <c r="T7" s="511"/>
      <c r="U7" s="386"/>
      <c r="V7" s="513"/>
      <c r="W7" s="397"/>
      <c r="X7" s="386"/>
    </row>
    <row r="8" spans="1:24" s="396" customFormat="1" ht="12.75">
      <c r="A8" s="59" t="s">
        <v>33</v>
      </c>
      <c r="B8" s="551">
        <v>74</v>
      </c>
      <c r="C8" s="552">
        <v>4.771</v>
      </c>
      <c r="D8" s="553">
        <v>72.39999999999999</v>
      </c>
      <c r="E8" s="555">
        <v>4.4399999999999995</v>
      </c>
      <c r="F8" s="552">
        <v>2.157118797549467</v>
      </c>
      <c r="G8" s="552">
        <v>1.8795927226365334</v>
      </c>
      <c r="H8" s="552">
        <v>4.605738356732047</v>
      </c>
      <c r="I8" s="380">
        <v>3.1175178032576576</v>
      </c>
      <c r="J8" s="382">
        <v>3.120581619169792</v>
      </c>
      <c r="K8" s="378">
        <v>5.290980673609647</v>
      </c>
      <c r="L8" s="566">
        <v>1736.13444570227</v>
      </c>
      <c r="M8" s="566">
        <v>11857.936467717569</v>
      </c>
      <c r="N8" s="561">
        <v>1132.374</v>
      </c>
      <c r="O8" s="390">
        <v>2.1889039660316985</v>
      </c>
      <c r="Q8" s="394"/>
      <c r="R8" s="512"/>
      <c r="S8" s="395"/>
      <c r="T8" s="511"/>
      <c r="U8" s="386"/>
      <c r="V8" s="513"/>
      <c r="W8" s="397"/>
      <c r="X8" s="386"/>
    </row>
    <row r="9" spans="1:24" s="396" customFormat="1" ht="12.75">
      <c r="A9" s="59" t="s">
        <v>35</v>
      </c>
      <c r="B9" s="551">
        <v>76.4</v>
      </c>
      <c r="C9" s="552">
        <v>4.801</v>
      </c>
      <c r="D9" s="553">
        <v>74.6</v>
      </c>
      <c r="E9" s="555">
        <v>4.254</v>
      </c>
      <c r="F9" s="552">
        <v>2.5424504945954345</v>
      </c>
      <c r="G9" s="552">
        <v>2.3241700794942104</v>
      </c>
      <c r="H9" s="552">
        <v>4.831978264299322</v>
      </c>
      <c r="I9" s="380">
        <v>3.083951881930852</v>
      </c>
      <c r="J9" s="382">
        <v>2.4152490083236646</v>
      </c>
      <c r="K9" s="378">
        <v>4.139652542623266</v>
      </c>
      <c r="L9" s="566">
        <v>978.8839902591817</v>
      </c>
      <c r="M9" s="566">
        <v>870.280269730436</v>
      </c>
      <c r="N9" s="561">
        <v>1367.2</v>
      </c>
      <c r="O9" s="390">
        <v>2.6428278133889846</v>
      </c>
      <c r="Q9" s="394"/>
      <c r="R9" s="512"/>
      <c r="S9" s="395"/>
      <c r="T9" s="511"/>
      <c r="U9" s="386"/>
      <c r="V9" s="513"/>
      <c r="W9" s="397"/>
      <c r="X9" s="386"/>
    </row>
    <row r="10" spans="1:24" s="396" customFormat="1" ht="12.75">
      <c r="A10" s="59" t="s">
        <v>36</v>
      </c>
      <c r="B10" s="551">
        <v>71.6</v>
      </c>
      <c r="C10" s="552">
        <v>4.294</v>
      </c>
      <c r="D10" s="553">
        <v>70.7</v>
      </c>
      <c r="E10" s="555">
        <v>3.908</v>
      </c>
      <c r="F10" s="552">
        <v>4.99587545505212</v>
      </c>
      <c r="G10" s="552">
        <v>4.3473211927889945</v>
      </c>
      <c r="H10" s="552">
        <v>4.5995960955132364</v>
      </c>
      <c r="I10" s="380">
        <v>7.480054070329345</v>
      </c>
      <c r="J10" s="382">
        <v>8.505413548811248</v>
      </c>
      <c r="K10" s="378">
        <v>6.010357000893523</v>
      </c>
      <c r="L10" s="566">
        <v>4490.704423501025</v>
      </c>
      <c r="M10" s="566">
        <v>39731.53597292684</v>
      </c>
      <c r="N10" s="561">
        <v>2656.284</v>
      </c>
      <c r="O10" s="390">
        <v>5.134655672513273</v>
      </c>
      <c r="Q10" s="394"/>
      <c r="R10" s="512"/>
      <c r="S10" s="395"/>
      <c r="T10" s="511"/>
      <c r="U10" s="386"/>
      <c r="V10" s="513"/>
      <c r="W10" s="397"/>
      <c r="X10" s="386"/>
    </row>
    <row r="11" spans="1:24" s="396" customFormat="1" ht="12.75">
      <c r="A11" s="59" t="s">
        <v>37</v>
      </c>
      <c r="B11" s="551">
        <v>73.1</v>
      </c>
      <c r="C11" s="552">
        <v>5.244</v>
      </c>
      <c r="D11" s="553">
        <v>71.6</v>
      </c>
      <c r="E11" s="555">
        <v>4.979</v>
      </c>
      <c r="F11" s="552">
        <v>4.468842022986765</v>
      </c>
      <c r="G11" s="552">
        <v>4.288859093240165</v>
      </c>
      <c r="H11" s="552">
        <v>5.072900535823593</v>
      </c>
      <c r="I11" s="380">
        <v>4.468862715358094</v>
      </c>
      <c r="J11" s="382">
        <v>3.1535183243230804</v>
      </c>
      <c r="K11" s="378">
        <v>3.72999214372551</v>
      </c>
      <c r="L11" s="566">
        <v>0.037406055617793754</v>
      </c>
      <c r="M11" s="566">
        <v>-10848.444127612376</v>
      </c>
      <c r="N11" s="561">
        <v>2096.353</v>
      </c>
      <c r="O11" s="390">
        <v>4.052296675747103</v>
      </c>
      <c r="Q11" s="394"/>
      <c r="R11" s="512"/>
      <c r="S11" s="395"/>
      <c r="T11" s="511"/>
      <c r="V11" s="513"/>
      <c r="W11" s="397"/>
      <c r="X11" s="386"/>
    </row>
    <row r="12" spans="1:24" s="396" customFormat="1" ht="12.75">
      <c r="A12" s="59" t="s">
        <v>38</v>
      </c>
      <c r="B12" s="551">
        <v>72.09999999999998</v>
      </c>
      <c r="C12" s="552">
        <v>3.938</v>
      </c>
      <c r="D12" s="553">
        <v>71.1</v>
      </c>
      <c r="E12" s="555">
        <v>3.8339999999999996</v>
      </c>
      <c r="F12" s="552">
        <v>1.9212441140097796</v>
      </c>
      <c r="G12" s="552">
        <v>1.8148515197674144</v>
      </c>
      <c r="H12" s="552">
        <v>4.993075359917433</v>
      </c>
      <c r="I12" s="380">
        <v>1.9845075502689853</v>
      </c>
      <c r="J12" s="382">
        <v>1.1928565218766662</v>
      </c>
      <c r="K12" s="378">
        <v>3.1772034481321874</v>
      </c>
      <c r="L12" s="566">
        <v>114.36270778113112</v>
      </c>
      <c r="M12" s="566">
        <v>-5943.306333223865</v>
      </c>
      <c r="N12" s="561">
        <v>1090.29</v>
      </c>
      <c r="O12" s="390">
        <v>2.107554664028581</v>
      </c>
      <c r="Q12" s="394"/>
      <c r="R12" s="512"/>
      <c r="S12" s="395"/>
      <c r="T12" s="511"/>
      <c r="U12" s="386"/>
      <c r="V12" s="513"/>
      <c r="W12" s="397"/>
      <c r="X12" s="386"/>
    </row>
    <row r="13" spans="1:24" s="396" customFormat="1" ht="12.75">
      <c r="A13" s="59" t="s">
        <v>39</v>
      </c>
      <c r="B13" s="551">
        <v>62.7</v>
      </c>
      <c r="C13" s="552">
        <v>3.2980000000000005</v>
      </c>
      <c r="D13" s="553">
        <v>62.7</v>
      </c>
      <c r="E13" s="555">
        <v>3.2980000000000005</v>
      </c>
      <c r="F13" s="552">
        <v>0.22534373613482367</v>
      </c>
      <c r="G13" s="552">
        <v>0.37820775838690773</v>
      </c>
      <c r="H13" s="552">
        <v>8.871448063754915</v>
      </c>
      <c r="I13" s="380">
        <v>0.8550218893442201</v>
      </c>
      <c r="J13" s="382">
        <v>2.099840920759579</v>
      </c>
      <c r="K13" s="378">
        <v>12.981316330186356</v>
      </c>
      <c r="L13" s="566">
        <v>1138.2830729680986</v>
      </c>
      <c r="M13" s="566">
        <v>16450.60380246819</v>
      </c>
      <c r="N13" s="561">
        <v>268.114</v>
      </c>
      <c r="O13" s="390">
        <v>0.5182702869799403</v>
      </c>
      <c r="Q13" s="394"/>
      <c r="R13" s="512"/>
      <c r="S13" s="395"/>
      <c r="T13" s="511"/>
      <c r="U13" s="386"/>
      <c r="V13" s="513"/>
      <c r="W13" s="397"/>
      <c r="X13" s="386"/>
    </row>
    <row r="14" spans="1:24" s="396" customFormat="1" ht="12.75">
      <c r="A14" s="59" t="s">
        <v>40</v>
      </c>
      <c r="B14" s="551">
        <v>73.5</v>
      </c>
      <c r="C14" s="552">
        <v>4.456</v>
      </c>
      <c r="D14" s="553">
        <v>72.6</v>
      </c>
      <c r="E14" s="555">
        <v>3.8260000000000005</v>
      </c>
      <c r="F14" s="552">
        <v>1.5790928647772078</v>
      </c>
      <c r="G14" s="552">
        <v>1.5746401776510284</v>
      </c>
      <c r="H14" s="552">
        <v>5.270881210953171</v>
      </c>
      <c r="I14" s="380">
        <v>1.7642579081650547</v>
      </c>
      <c r="J14" s="382">
        <v>1.5134979398376445</v>
      </c>
      <c r="K14" s="378">
        <v>4.534499232406341</v>
      </c>
      <c r="L14" s="566">
        <v>334.72692917725817</v>
      </c>
      <c r="M14" s="566">
        <v>-584.2282501564277</v>
      </c>
      <c r="N14" s="561">
        <v>960.869</v>
      </c>
      <c r="O14" s="390">
        <v>1.8573810109883415</v>
      </c>
      <c r="Q14" s="394"/>
      <c r="R14" s="512"/>
      <c r="S14" s="395"/>
      <c r="T14" s="511"/>
      <c r="V14" s="513"/>
      <c r="W14" s="397"/>
      <c r="X14" s="386"/>
    </row>
    <row r="15" spans="1:24" s="396" customFormat="1" ht="12.75">
      <c r="A15" s="59" t="s">
        <v>263</v>
      </c>
      <c r="B15" s="551">
        <v>80.5</v>
      </c>
      <c r="C15" s="552">
        <v>5.391</v>
      </c>
      <c r="D15" s="553">
        <v>80.19999999999999</v>
      </c>
      <c r="E15" s="555">
        <v>5.0600000000000005</v>
      </c>
      <c r="F15" s="552">
        <v>23.41365993149624</v>
      </c>
      <c r="G15" s="552">
        <v>27.764975582317632</v>
      </c>
      <c r="H15" s="552">
        <v>6.268123735540131</v>
      </c>
      <c r="I15" s="380">
        <v>7.667230814139601</v>
      </c>
      <c r="J15" s="382">
        <v>5.057967898518492</v>
      </c>
      <c r="K15" s="378">
        <v>3.486961101099073</v>
      </c>
      <c r="L15" s="566">
        <v>-28465.16689934863</v>
      </c>
      <c r="M15" s="566">
        <v>-216970.72007545445</v>
      </c>
      <c r="N15" s="561">
        <v>9560.395</v>
      </c>
      <c r="O15" s="390">
        <v>18.480454807625062</v>
      </c>
      <c r="Q15" s="394"/>
      <c r="R15" s="512"/>
      <c r="S15" s="395"/>
      <c r="T15" s="511"/>
      <c r="U15" s="386"/>
      <c r="V15" s="513"/>
      <c r="W15" s="397"/>
      <c r="X15" s="386"/>
    </row>
    <row r="16" spans="1:24" s="396" customFormat="1" ht="12.75">
      <c r="A16" s="59" t="s">
        <v>42</v>
      </c>
      <c r="B16" s="551">
        <v>63.800000000000004</v>
      </c>
      <c r="C16" s="552">
        <v>4.583</v>
      </c>
      <c r="D16" s="553">
        <v>63.5</v>
      </c>
      <c r="E16" s="555">
        <v>4.15</v>
      </c>
      <c r="F16" s="552">
        <v>3.6235596071305767</v>
      </c>
      <c r="G16" s="552">
        <v>3.279491060758482</v>
      </c>
      <c r="H16" s="552">
        <v>4.783883699501629</v>
      </c>
      <c r="I16" s="380">
        <v>7.200721396198821</v>
      </c>
      <c r="J16" s="382">
        <v>10.099609774694967</v>
      </c>
      <c r="K16" s="378">
        <v>7.4137537626352685</v>
      </c>
      <c r="L16" s="566">
        <v>6466.514191434233</v>
      </c>
      <c r="M16" s="566">
        <v>65167.81466624758</v>
      </c>
      <c r="N16" s="561">
        <v>2219.823</v>
      </c>
      <c r="O16" s="390">
        <v>4.290966914277776</v>
      </c>
      <c r="Q16" s="394"/>
      <c r="R16" s="512"/>
      <c r="S16" s="395"/>
      <c r="T16" s="511"/>
      <c r="U16" s="386"/>
      <c r="V16" s="513"/>
      <c r="W16" s="397"/>
      <c r="X16" s="386"/>
    </row>
    <row r="17" spans="1:24" s="396" customFormat="1" ht="12.75">
      <c r="A17" s="59" t="s">
        <v>43</v>
      </c>
      <c r="B17" s="551">
        <v>71.7</v>
      </c>
      <c r="C17" s="552">
        <v>3.8560000000000003</v>
      </c>
      <c r="D17" s="553">
        <v>70</v>
      </c>
      <c r="E17" s="555">
        <v>3.6010000000000004</v>
      </c>
      <c r="F17" s="552">
        <v>1.151184090870892</v>
      </c>
      <c r="G17" s="552">
        <v>1.014784049082763</v>
      </c>
      <c r="H17" s="552">
        <v>4.659490433487457</v>
      </c>
      <c r="I17" s="380">
        <v>1.1541201056356725</v>
      </c>
      <c r="J17" s="382">
        <v>1.205348273896212</v>
      </c>
      <c r="K17" s="378">
        <v>5.520407215537112</v>
      </c>
      <c r="L17" s="566">
        <v>5.307498587491409</v>
      </c>
      <c r="M17" s="566">
        <v>1820.8853255418035</v>
      </c>
      <c r="N17" s="561">
        <v>631.615</v>
      </c>
      <c r="O17" s="390">
        <v>1.2209257528918107</v>
      </c>
      <c r="Q17" s="394"/>
      <c r="R17" s="512"/>
      <c r="S17" s="395"/>
      <c r="T17" s="511"/>
      <c r="U17" s="386"/>
      <c r="V17" s="513"/>
      <c r="W17" s="397"/>
      <c r="X17" s="386"/>
    </row>
    <row r="18" spans="1:24" s="396" customFormat="1" ht="12.75">
      <c r="A18" s="59" t="s">
        <v>44</v>
      </c>
      <c r="B18" s="551">
        <v>63.6</v>
      </c>
      <c r="C18" s="552">
        <v>4.178</v>
      </c>
      <c r="D18" s="553">
        <v>61.3</v>
      </c>
      <c r="E18" s="555">
        <v>3.7399999999999998</v>
      </c>
      <c r="F18" s="552">
        <v>2.763934080026492</v>
      </c>
      <c r="G18" s="552">
        <v>2.8361677946424235</v>
      </c>
      <c r="H18" s="552">
        <v>5.423926699347765</v>
      </c>
      <c r="I18" s="380">
        <v>2.7865530721433176</v>
      </c>
      <c r="J18" s="382">
        <v>1.9810725497891468</v>
      </c>
      <c r="K18" s="378">
        <v>3.7578776209654894</v>
      </c>
      <c r="L18" s="566">
        <v>40.888850475359504</v>
      </c>
      <c r="M18" s="566">
        <v>-8170.6332068264455</v>
      </c>
      <c r="N18" s="561">
        <v>1945.348</v>
      </c>
      <c r="O18" s="390">
        <v>3.76040067372779</v>
      </c>
      <c r="Q18" s="394"/>
      <c r="R18" s="512"/>
      <c r="S18" s="395"/>
      <c r="T18" s="511"/>
      <c r="U18" s="386"/>
      <c r="V18" s="513"/>
      <c r="W18" s="397"/>
      <c r="X18" s="386"/>
    </row>
    <row r="19" spans="1:24" s="396" customFormat="1" ht="12.75">
      <c r="A19" s="59" t="s">
        <v>45</v>
      </c>
      <c r="B19" s="551">
        <v>72</v>
      </c>
      <c r="C19" s="552">
        <v>5.035</v>
      </c>
      <c r="D19" s="553">
        <v>70.2</v>
      </c>
      <c r="E19" s="555">
        <v>4.463</v>
      </c>
      <c r="F19" s="552">
        <v>4.820676461325856</v>
      </c>
      <c r="G19" s="552">
        <v>4.011280665858398</v>
      </c>
      <c r="H19" s="552">
        <v>4.398297855989486</v>
      </c>
      <c r="I19" s="380">
        <v>5.333650815166943</v>
      </c>
      <c r="J19" s="382">
        <v>5.31844445132647</v>
      </c>
      <c r="K19" s="378">
        <v>5.270716039864788</v>
      </c>
      <c r="L19" s="566">
        <v>927.3150431977556</v>
      </c>
      <c r="M19" s="566">
        <v>12490.252865502727</v>
      </c>
      <c r="N19" s="561">
        <v>2433.835</v>
      </c>
      <c r="O19" s="390">
        <v>4.704656839672015</v>
      </c>
      <c r="Q19" s="394"/>
      <c r="R19" s="512"/>
      <c r="S19" s="395"/>
      <c r="T19" s="511"/>
      <c r="U19" s="386"/>
      <c r="V19" s="513"/>
      <c r="W19" s="397"/>
      <c r="X19" s="386"/>
    </row>
    <row r="20" spans="1:22" s="396" customFormat="1" ht="12.75">
      <c r="A20" s="59" t="s">
        <v>71</v>
      </c>
      <c r="B20" s="551">
        <v>57.49999999999999</v>
      </c>
      <c r="C20" s="552">
        <v>3.5200000000000005</v>
      </c>
      <c r="D20" s="553">
        <v>56.50000000000001</v>
      </c>
      <c r="E20" s="555">
        <v>3.2969999999999997</v>
      </c>
      <c r="F20" s="552">
        <v>3.7601554334234564</v>
      </c>
      <c r="G20" s="552">
        <v>4.671104992155874</v>
      </c>
      <c r="H20" s="552">
        <v>6.566340548450069</v>
      </c>
      <c r="I20" s="380">
        <v>3.6128442544365162</v>
      </c>
      <c r="J20" s="382">
        <v>2.625358552534851</v>
      </c>
      <c r="K20" s="378">
        <v>3.841041115164492</v>
      </c>
      <c r="L20" s="566">
        <v>-266.2976643625898</v>
      </c>
      <c r="M20" s="566">
        <v>-19547.58126994682</v>
      </c>
      <c r="N20" s="561">
        <v>3231.392</v>
      </c>
      <c r="O20" s="390">
        <v>6.246352145671927</v>
      </c>
      <c r="Q20" s="394"/>
      <c r="R20" s="512"/>
      <c r="S20" s="395"/>
      <c r="T20" s="511"/>
      <c r="U20" s="386"/>
      <c r="V20" s="513"/>
    </row>
    <row r="21" spans="1:22" s="396" customFormat="1" ht="12.75">
      <c r="A21" s="59" t="s">
        <v>34</v>
      </c>
      <c r="B21" s="551">
        <v>63.5</v>
      </c>
      <c r="C21" s="552">
        <v>4.275</v>
      </c>
      <c r="D21" s="553">
        <v>63.1</v>
      </c>
      <c r="E21" s="555">
        <v>4.181</v>
      </c>
      <c r="F21" s="552">
        <v>2.173391610424151</v>
      </c>
      <c r="G21" s="552">
        <v>1.9857369312254451</v>
      </c>
      <c r="H21" s="552">
        <v>4.829401337941831</v>
      </c>
      <c r="I21" s="380">
        <v>3.9768487848669576</v>
      </c>
      <c r="J21" s="382">
        <v>3.7146405438265764</v>
      </c>
      <c r="K21" s="378">
        <v>4.937274666505307</v>
      </c>
      <c r="L21" s="566">
        <v>3260.1492747175844</v>
      </c>
      <c r="M21" s="566">
        <v>16520.074639106308</v>
      </c>
      <c r="N21" s="561">
        <v>1216.159</v>
      </c>
      <c r="O21" s="390">
        <v>2.3508622225741185</v>
      </c>
      <c r="Q21" s="394"/>
      <c r="R21" s="512"/>
      <c r="S21" s="395"/>
      <c r="T21" s="511"/>
      <c r="U21" s="386"/>
      <c r="V21" s="513"/>
    </row>
    <row r="22" spans="1:24" s="396" customFormat="1" ht="12.75">
      <c r="A22" s="59" t="s">
        <v>41</v>
      </c>
      <c r="B22" s="551">
        <v>68.1</v>
      </c>
      <c r="C22" s="552">
        <v>4.183</v>
      </c>
      <c r="D22" s="553">
        <v>67.7</v>
      </c>
      <c r="E22" s="555">
        <v>3.771</v>
      </c>
      <c r="F22" s="552">
        <v>2.4687354521860585</v>
      </c>
      <c r="G22" s="552">
        <v>2.6422996712768994</v>
      </c>
      <c r="H22" s="552">
        <v>5.657402634559563</v>
      </c>
      <c r="I22" s="380">
        <v>2.10924729582633</v>
      </c>
      <c r="J22" s="382">
        <v>1.5519217366468168</v>
      </c>
      <c r="K22" s="378">
        <v>3.8891248605612185</v>
      </c>
      <c r="L22" s="566">
        <v>-649.8546618318405</v>
      </c>
      <c r="M22" s="566">
        <v>-10418.81382723403</v>
      </c>
      <c r="N22" s="561">
        <v>1494.23</v>
      </c>
      <c r="O22" s="390">
        <v>2.888379610591152</v>
      </c>
      <c r="Q22" s="394"/>
      <c r="R22" s="512"/>
      <c r="S22" s="395"/>
      <c r="T22" s="511"/>
      <c r="U22" s="386"/>
      <c r="V22" s="513"/>
      <c r="W22" s="397"/>
      <c r="X22" s="386"/>
    </row>
    <row r="23" spans="1:24" s="396" customFormat="1" ht="12.75">
      <c r="A23" s="59" t="s">
        <v>46</v>
      </c>
      <c r="B23" s="551">
        <v>76.5</v>
      </c>
      <c r="C23" s="552">
        <v>5.256</v>
      </c>
      <c r="D23" s="553">
        <v>76.3</v>
      </c>
      <c r="E23" s="555">
        <v>4.7170000000000005</v>
      </c>
      <c r="F23" s="552">
        <v>6.57816728444155</v>
      </c>
      <c r="G23" s="552">
        <v>5.522331384085868</v>
      </c>
      <c r="H23" s="552">
        <v>4.437385113946539</v>
      </c>
      <c r="I23" s="380">
        <v>7.862632333119539</v>
      </c>
      <c r="J23" s="382">
        <v>7.1941156418390735</v>
      </c>
      <c r="K23" s="378">
        <v>4.836364425804094</v>
      </c>
      <c r="L23" s="566">
        <v>2321.9557726073526</v>
      </c>
      <c r="M23" s="566">
        <v>15974.285967865297</v>
      </c>
      <c r="N23" s="561">
        <v>2927.068</v>
      </c>
      <c r="O23" s="390">
        <v>5.658087128496833</v>
      </c>
      <c r="Q23" s="394"/>
      <c r="R23" s="512"/>
      <c r="S23" s="395"/>
      <c r="T23" s="511"/>
      <c r="U23" s="386"/>
      <c r="V23" s="513"/>
      <c r="W23" s="397"/>
      <c r="X23" s="386"/>
    </row>
    <row r="24" spans="1:24" s="396" customFormat="1" ht="12.75">
      <c r="A24" s="59" t="s">
        <v>47</v>
      </c>
      <c r="B24" s="551">
        <v>58.60000000000001</v>
      </c>
      <c r="C24" s="552">
        <v>3.435</v>
      </c>
      <c r="D24" s="553">
        <v>57.400000000000006</v>
      </c>
      <c r="E24" s="555">
        <v>3.179</v>
      </c>
      <c r="F24" s="552">
        <v>2.1213924560857036</v>
      </c>
      <c r="G24" s="552">
        <v>2.2741375160942088</v>
      </c>
      <c r="H24" s="552">
        <v>5.666374495348757</v>
      </c>
      <c r="I24" s="380">
        <v>2.520006294524879</v>
      </c>
      <c r="J24" s="382">
        <v>1.6551552253873738</v>
      </c>
      <c r="K24" s="378">
        <v>3.471735859383106</v>
      </c>
      <c r="L24" s="566">
        <v>720.5830194894261</v>
      </c>
      <c r="M24" s="566">
        <v>-5914.519217978532</v>
      </c>
      <c r="N24" s="561">
        <v>1543.732</v>
      </c>
      <c r="O24" s="390">
        <v>2.984068070522677</v>
      </c>
      <c r="Q24" s="394"/>
      <c r="R24" s="512"/>
      <c r="S24" s="395"/>
      <c r="T24" s="511"/>
      <c r="U24" s="386"/>
      <c r="V24" s="513"/>
      <c r="W24" s="397"/>
      <c r="X24" s="386"/>
    </row>
    <row r="25" spans="1:24" s="396" customFormat="1" ht="12.75">
      <c r="A25" s="59" t="s">
        <v>48</v>
      </c>
      <c r="B25" s="551">
        <v>70.2</v>
      </c>
      <c r="C25" s="552">
        <v>4.723999999999999</v>
      </c>
      <c r="D25" s="553">
        <v>68.7</v>
      </c>
      <c r="E25" s="555">
        <v>4.457</v>
      </c>
      <c r="F25" s="552">
        <v>2.8810887882889062</v>
      </c>
      <c r="G25" s="552">
        <v>2.732181350057308</v>
      </c>
      <c r="H25" s="552">
        <v>5.012593094623083</v>
      </c>
      <c r="I25" s="380">
        <v>4.381904741253467</v>
      </c>
      <c r="J25" s="382">
        <v>4.940272059477417</v>
      </c>
      <c r="K25" s="378">
        <v>5.959330960582323</v>
      </c>
      <c r="L25" s="566">
        <v>2713.058069734143</v>
      </c>
      <c r="M25" s="566">
        <v>21098.818386212177</v>
      </c>
      <c r="N25" s="561">
        <v>1488.627</v>
      </c>
      <c r="O25" s="390">
        <v>2.8775488877719457</v>
      </c>
      <c r="Q25" s="394"/>
      <c r="R25" s="512"/>
      <c r="S25" s="395"/>
      <c r="T25" s="511"/>
      <c r="U25" s="386"/>
      <c r="V25" s="513"/>
      <c r="W25" s="397"/>
      <c r="X25" s="386"/>
    </row>
    <row r="26" spans="1:24" s="396" customFormat="1" ht="12.75">
      <c r="A26" s="59" t="s">
        <v>262</v>
      </c>
      <c r="B26" s="551">
        <v>73.1</v>
      </c>
      <c r="C26" s="552">
        <v>4.906000000000001</v>
      </c>
      <c r="D26" s="553">
        <v>72.2</v>
      </c>
      <c r="E26" s="555">
        <v>4.55</v>
      </c>
      <c r="F26" s="552">
        <v>7.865593375830171</v>
      </c>
      <c r="G26" s="552">
        <v>7.934328182001475</v>
      </c>
      <c r="H26" s="552">
        <v>5.331976666276523</v>
      </c>
      <c r="I26" s="380">
        <v>9.295119647623354</v>
      </c>
      <c r="J26" s="382">
        <v>12.39989554147383</v>
      </c>
      <c r="K26" s="378">
        <v>7.051355549266654</v>
      </c>
      <c r="L26" s="566">
        <v>2584.186142161181</v>
      </c>
      <c r="M26" s="566">
        <v>42669.530878850506</v>
      </c>
      <c r="N26" s="561">
        <v>4080.815</v>
      </c>
      <c r="O26" s="390">
        <v>7.88830557584477</v>
      </c>
      <c r="Q26" s="394"/>
      <c r="R26" s="513"/>
      <c r="S26" s="395"/>
      <c r="T26" s="511"/>
      <c r="U26" s="387"/>
      <c r="V26" s="513"/>
      <c r="W26" s="397"/>
      <c r="X26" s="386"/>
    </row>
    <row r="27" spans="1:24" s="396" customFormat="1" ht="12.75">
      <c r="A27" s="59" t="s">
        <v>49</v>
      </c>
      <c r="B27" s="551">
        <v>78.9</v>
      </c>
      <c r="C27" s="552">
        <v>5.16</v>
      </c>
      <c r="D27" s="553">
        <v>77.8</v>
      </c>
      <c r="E27" s="555">
        <v>4.755</v>
      </c>
      <c r="F27" s="552">
        <v>11.293951529176045</v>
      </c>
      <c r="G27" s="552">
        <v>10.193123716281733</v>
      </c>
      <c r="H27" s="552">
        <v>4.770577408906635</v>
      </c>
      <c r="I27" s="380">
        <v>11.252761328016398</v>
      </c>
      <c r="J27" s="382">
        <v>10.873741134395907</v>
      </c>
      <c r="K27" s="378">
        <v>5.107747896361938</v>
      </c>
      <c r="L27" s="566">
        <v>-74.4604342920502</v>
      </c>
      <c r="M27" s="566">
        <v>6503.457142417363</v>
      </c>
      <c r="N27" s="562">
        <v>5128</v>
      </c>
      <c r="O27" s="391">
        <v>9.912537322307427</v>
      </c>
      <c r="Q27" s="411"/>
      <c r="R27" s="410"/>
      <c r="S27" s="410"/>
      <c r="T27" s="410"/>
      <c r="U27" s="410"/>
      <c r="V27" s="513"/>
      <c r="W27" s="397"/>
      <c r="X27" s="386"/>
    </row>
    <row r="28" spans="1:23" s="409" customFormat="1" ht="12.75">
      <c r="A28" s="404" t="s">
        <v>50</v>
      </c>
      <c r="B28" s="556">
        <v>72.2</v>
      </c>
      <c r="C28" s="557">
        <v>4.784</v>
      </c>
      <c r="D28" s="558">
        <v>71.2</v>
      </c>
      <c r="E28" s="559">
        <v>4.4079999999999995</v>
      </c>
      <c r="F28" s="557">
        <v>100</v>
      </c>
      <c r="G28" s="564">
        <v>100</v>
      </c>
      <c r="H28" s="565">
        <v>5.28578593982059</v>
      </c>
      <c r="I28" s="381">
        <v>100</v>
      </c>
      <c r="J28" s="379">
        <v>100</v>
      </c>
      <c r="K28" s="383">
        <v>5.285785939820594</v>
      </c>
      <c r="L28" s="379"/>
      <c r="M28" s="383"/>
      <c r="N28" s="392">
        <v>51732.466</v>
      </c>
      <c r="O28" s="393">
        <v>100</v>
      </c>
      <c r="Q28" s="410"/>
      <c r="R28" s="410"/>
      <c r="S28" s="410"/>
      <c r="T28" s="410"/>
      <c r="U28" s="410"/>
      <c r="V28" s="513"/>
      <c r="W28" s="397"/>
    </row>
    <row r="29" spans="1:26" s="406" customFormat="1" ht="11.25">
      <c r="A29" s="405"/>
      <c r="Q29" s="410"/>
      <c r="R29" s="410"/>
      <c r="T29" s="410"/>
      <c r="U29" s="410"/>
      <c r="V29" s="410"/>
      <c r="W29" s="410"/>
      <c r="X29" s="410"/>
      <c r="Y29" s="410"/>
      <c r="Z29" s="410"/>
    </row>
    <row r="30" spans="1:26" s="406" customFormat="1" ht="12">
      <c r="A30" s="405" t="s">
        <v>282</v>
      </c>
      <c r="F30" s="407"/>
      <c r="G30" s="407"/>
      <c r="H30" s="407"/>
      <c r="I30" s="407"/>
      <c r="J30" s="407"/>
      <c r="L30" s="476"/>
      <c r="M30" s="476"/>
      <c r="N30" s="60"/>
      <c r="T30" s="410"/>
      <c r="U30" s="410"/>
      <c r="V30" s="410"/>
      <c r="W30" s="410"/>
      <c r="X30" s="410"/>
      <c r="Y30" s="410"/>
      <c r="Z30" s="410"/>
    </row>
    <row r="31" ht="12">
      <c r="A31" s="517" t="s">
        <v>283</v>
      </c>
    </row>
  </sheetData>
  <sheetProtection/>
  <mergeCells count="6">
    <mergeCell ref="N4:N5"/>
    <mergeCell ref="O4:O5"/>
    <mergeCell ref="A4:A5"/>
    <mergeCell ref="B4:H4"/>
    <mergeCell ref="I4:K4"/>
    <mergeCell ref="L4:M4"/>
  </mergeCells>
  <hyperlinks>
    <hyperlink ref="D3" location="Sommaire!A1" display="Retour au sommaire"/>
  </hyperlinks>
  <printOptions/>
  <pageMargins left="0.17" right="0.17" top="1" bottom="1" header="0.4921259845" footer="0.4921259845"/>
  <pageSetup fitToHeight="1" fitToWidth="1" horizontalDpi="600" verticalDpi="600" orientation="landscape" paperSize="9" scale="61" r:id="rId1"/>
  <headerFooter alignWithMargins="0">
    <oddFooter>&amp;L&amp;F&amp;R&amp;D&amp;T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0"/>
  <sheetViews>
    <sheetView zoomScalePageLayoutView="0" workbookViewId="0" topLeftCell="A1">
      <selection activeCell="A1" sqref="A1"/>
    </sheetView>
  </sheetViews>
  <sheetFormatPr defaultColWidth="11.421875" defaultRowHeight="12.75"/>
  <cols>
    <col min="1" max="1" width="32.28125" style="68" customWidth="1"/>
    <col min="2" max="4" width="7.8515625" style="68" customWidth="1"/>
    <col min="5" max="14" width="9.140625" style="67" customWidth="1"/>
    <col min="15" max="15" width="9.7109375" style="67" customWidth="1"/>
    <col min="16" max="16" width="11.140625" style="67" customWidth="1"/>
    <col min="17" max="18" width="9.28125" style="67" customWidth="1"/>
    <col min="19" max="19" width="9.7109375" style="67" customWidth="1"/>
    <col min="20" max="20" width="9.8515625" style="67" customWidth="1"/>
    <col min="21" max="16384" width="11.421875" style="67" customWidth="1"/>
  </cols>
  <sheetData>
    <row r="1" spans="1:4" ht="15.75">
      <c r="A1" s="80" t="s">
        <v>62</v>
      </c>
      <c r="B1" s="80"/>
      <c r="C1" s="80"/>
      <c r="D1" s="80"/>
    </row>
    <row r="2" spans="1:4" ht="12.75">
      <c r="A2" s="4" t="s">
        <v>10</v>
      </c>
      <c r="B2" s="4"/>
      <c r="C2" s="4"/>
      <c r="D2" s="4"/>
    </row>
    <row r="3" spans="1:13" s="24" customFormat="1" ht="10.5" customHeight="1">
      <c r="A3" s="69"/>
      <c r="B3" s="69"/>
      <c r="C3" s="69"/>
      <c r="D3" s="69"/>
      <c r="H3" s="248" t="s">
        <v>150</v>
      </c>
      <c r="I3" s="248"/>
      <c r="J3" s="248"/>
      <c r="K3" s="248"/>
      <c r="L3" s="248"/>
      <c r="M3" s="248"/>
    </row>
    <row r="4" spans="1:17" s="24" customFormat="1" ht="16.5" customHeight="1">
      <c r="A4" s="854"/>
      <c r="B4" s="834" t="s">
        <v>2</v>
      </c>
      <c r="C4" s="832"/>
      <c r="D4" s="832"/>
      <c r="E4" s="832"/>
      <c r="F4" s="832"/>
      <c r="G4" s="832"/>
      <c r="H4" s="832"/>
      <c r="I4" s="837"/>
      <c r="J4" s="834" t="s">
        <v>3</v>
      </c>
      <c r="K4" s="835"/>
      <c r="L4" s="835"/>
      <c r="M4" s="835"/>
      <c r="N4" s="835"/>
      <c r="O4" s="835"/>
      <c r="P4" s="835"/>
      <c r="Q4" s="836"/>
    </row>
    <row r="5" spans="1:17" s="83" customFormat="1" ht="16.5" customHeight="1">
      <c r="A5" s="855"/>
      <c r="B5" s="921">
        <v>2005</v>
      </c>
      <c r="C5" s="921">
        <v>2006</v>
      </c>
      <c r="D5" s="921">
        <v>2007</v>
      </c>
      <c r="E5" s="567">
        <v>2008</v>
      </c>
      <c r="F5" s="347">
        <v>2009</v>
      </c>
      <c r="G5" s="567">
        <v>2010</v>
      </c>
      <c r="H5" s="348">
        <v>2011</v>
      </c>
      <c r="I5" s="922">
        <v>2012</v>
      </c>
      <c r="J5" s="921">
        <v>2005</v>
      </c>
      <c r="K5" s="921">
        <v>2006</v>
      </c>
      <c r="L5" s="921">
        <v>2007</v>
      </c>
      <c r="M5" s="567">
        <v>2008</v>
      </c>
      <c r="N5" s="347">
        <v>2009</v>
      </c>
      <c r="O5" s="567">
        <v>2010</v>
      </c>
      <c r="P5" s="348">
        <v>2011</v>
      </c>
      <c r="Q5" s="567">
        <v>2012</v>
      </c>
    </row>
    <row r="6" spans="1:17" s="24" customFormat="1" ht="11.25">
      <c r="A6" s="1030" t="s">
        <v>60</v>
      </c>
      <c r="B6" s="1031">
        <v>78.58680702448127</v>
      </c>
      <c r="C6" s="1032">
        <v>78.49562376372361</v>
      </c>
      <c r="D6" s="1033">
        <v>77.44741132480064</v>
      </c>
      <c r="E6" s="1034">
        <v>77.6325527042661</v>
      </c>
      <c r="F6" s="1034">
        <v>77.93950871278797</v>
      </c>
      <c r="G6" s="1034">
        <v>75.8</v>
      </c>
      <c r="H6" s="1035">
        <v>75.9</v>
      </c>
      <c r="I6" s="1035">
        <v>75.1</v>
      </c>
      <c r="J6" s="1036">
        <v>4.974263509999673</v>
      </c>
      <c r="K6" s="1034">
        <v>4.91826770313819</v>
      </c>
      <c r="L6" s="1037">
        <v>5.028678210587456</v>
      </c>
      <c r="M6" s="1038">
        <v>4.691046805755194</v>
      </c>
      <c r="N6" s="1039">
        <v>4.819195600491202</v>
      </c>
      <c r="O6" s="1039">
        <v>4.75</v>
      </c>
      <c r="P6" s="1039">
        <v>4.851</v>
      </c>
      <c r="Q6" s="1039">
        <v>4.7</v>
      </c>
    </row>
    <row r="7" spans="1:17" s="24" customFormat="1" ht="11.25">
      <c r="A7" s="480" t="s">
        <v>64</v>
      </c>
      <c r="B7" s="658">
        <v>54.32976680240711</v>
      </c>
      <c r="C7" s="659">
        <v>53.941279589244395</v>
      </c>
      <c r="D7" s="658">
        <v>54.42409837871298</v>
      </c>
      <c r="E7" s="12">
        <v>54.39706983355315</v>
      </c>
      <c r="F7" s="12">
        <v>54.5823959546887</v>
      </c>
      <c r="G7" s="12">
        <v>51.6</v>
      </c>
      <c r="H7" s="12">
        <v>52.3</v>
      </c>
      <c r="I7" s="12">
        <v>51.8</v>
      </c>
      <c r="J7" s="10">
        <v>3.6393565935961374</v>
      </c>
      <c r="K7" s="12">
        <v>3.700818270506103</v>
      </c>
      <c r="L7" s="65">
        <v>3.709005315259571</v>
      </c>
      <c r="M7" s="65">
        <v>3.4387547459853076</v>
      </c>
      <c r="N7" s="62">
        <v>3.6450189497027505</v>
      </c>
      <c r="O7" s="62">
        <v>3.66</v>
      </c>
      <c r="P7" s="62">
        <v>3.635</v>
      </c>
      <c r="Q7" s="62">
        <v>3.506</v>
      </c>
    </row>
    <row r="8" spans="1:17" s="24" customFormat="1" ht="11.25">
      <c r="A8" s="481" t="s">
        <v>63</v>
      </c>
      <c r="B8" s="658">
        <v>70.48831307010514</v>
      </c>
      <c r="C8" s="659">
        <v>69.04767386572217</v>
      </c>
      <c r="D8" s="658">
        <v>68.60278547153169</v>
      </c>
      <c r="E8" s="12">
        <v>68.2214542392137</v>
      </c>
      <c r="F8" s="12">
        <v>67.52239545893971</v>
      </c>
      <c r="G8" s="12">
        <v>66</v>
      </c>
      <c r="H8" s="12">
        <v>66.3</v>
      </c>
      <c r="I8" s="12">
        <v>65.5</v>
      </c>
      <c r="J8" s="10">
        <v>2.7365089007155157</v>
      </c>
      <c r="K8" s="12">
        <v>2.694597975804407</v>
      </c>
      <c r="L8" s="65">
        <v>2.7256012732211716</v>
      </c>
      <c r="M8" s="65">
        <v>2.5849926930637634</v>
      </c>
      <c r="N8" s="65">
        <v>2.6161967258036105</v>
      </c>
      <c r="O8" s="65">
        <v>2.6</v>
      </c>
      <c r="P8" s="65">
        <v>2.687</v>
      </c>
      <c r="Q8" s="65">
        <v>2.615</v>
      </c>
    </row>
    <row r="9" spans="1:17" s="24" customFormat="1" ht="11.25">
      <c r="A9" s="481" t="s">
        <v>291</v>
      </c>
      <c r="B9" s="663">
        <v>75.23501078963606</v>
      </c>
      <c r="C9" s="660">
        <v>74.9500555165661</v>
      </c>
      <c r="D9" s="661">
        <v>73.95205647516315</v>
      </c>
      <c r="E9" s="7">
        <v>73.81840627855654</v>
      </c>
      <c r="F9" s="7">
        <v>73.66785811664984</v>
      </c>
      <c r="G9" s="7">
        <v>71.9</v>
      </c>
      <c r="H9" s="9">
        <v>72.3</v>
      </c>
      <c r="I9" s="9">
        <v>71.2</v>
      </c>
      <c r="J9" s="10">
        <v>4.678783720304345</v>
      </c>
      <c r="K9" s="7">
        <v>4.660276820894614</v>
      </c>
      <c r="L9" s="65">
        <v>4.768634451753007</v>
      </c>
      <c r="M9" s="645">
        <v>4.416793450475386</v>
      </c>
      <c r="N9" s="62">
        <v>4.5675905813647715</v>
      </c>
      <c r="O9" s="62">
        <v>4.467</v>
      </c>
      <c r="P9" s="62">
        <v>4.533</v>
      </c>
      <c r="Q9" s="62">
        <v>4.408</v>
      </c>
    </row>
    <row r="10" spans="1:17" s="24" customFormat="1" ht="11.25">
      <c r="A10" s="482" t="s">
        <v>292</v>
      </c>
      <c r="B10" s="669">
        <v>25.8383673477679</v>
      </c>
      <c r="C10" s="670">
        <v>25.22110572698617</v>
      </c>
      <c r="D10" s="671">
        <v>24.947883120097142</v>
      </c>
      <c r="E10" s="33">
        <v>25.60860142124244</v>
      </c>
      <c r="F10" s="33">
        <v>24.647745581637494</v>
      </c>
      <c r="G10" s="33">
        <v>23.9</v>
      </c>
      <c r="H10" s="483">
        <v>24.9</v>
      </c>
      <c r="I10" s="483">
        <v>24.1</v>
      </c>
      <c r="J10" s="640">
        <v>1.5056347154671494</v>
      </c>
      <c r="K10" s="33">
        <v>1.4580837630303705</v>
      </c>
      <c r="L10" s="84">
        <v>1.475387123339973</v>
      </c>
      <c r="M10" s="646">
        <v>1.4892373223738313</v>
      </c>
      <c r="N10" s="84">
        <v>1.5872089591566036</v>
      </c>
      <c r="O10" s="84">
        <v>1.606</v>
      </c>
      <c r="P10" s="84">
        <v>1.618</v>
      </c>
      <c r="Q10" s="84">
        <v>1.573</v>
      </c>
    </row>
    <row r="11" spans="1:19" s="24" customFormat="1" ht="11.25">
      <c r="A11" s="27"/>
      <c r="B11" s="27"/>
      <c r="C11" s="27"/>
      <c r="D11" s="27"/>
      <c r="E11" s="70"/>
      <c r="F11" s="70"/>
      <c r="G11" s="70"/>
      <c r="H11" s="70"/>
      <c r="I11" s="70"/>
      <c r="J11" s="70"/>
      <c r="K11" s="70"/>
      <c r="L11" s="70"/>
      <c r="M11" s="70"/>
      <c r="N11" s="70"/>
      <c r="O11" s="70"/>
      <c r="P11" s="70"/>
      <c r="Q11" s="70"/>
      <c r="R11" s="70"/>
      <c r="S11" s="70"/>
    </row>
    <row r="12" spans="1:19" s="72" customFormat="1" ht="11.25">
      <c r="A12" s="578" t="s">
        <v>293</v>
      </c>
      <c r="B12" s="578"/>
      <c r="C12" s="578"/>
      <c r="D12" s="578"/>
      <c r="E12" s="71"/>
      <c r="F12" s="71"/>
      <c r="G12" s="71"/>
      <c r="H12" s="71"/>
      <c r="I12" s="71"/>
      <c r="J12" s="71"/>
      <c r="K12" s="71"/>
      <c r="L12" s="71"/>
      <c r="M12" s="71"/>
      <c r="N12" s="71"/>
      <c r="O12" s="71"/>
      <c r="P12" s="71"/>
      <c r="Q12" s="71"/>
      <c r="R12" s="71"/>
      <c r="S12" s="71"/>
    </row>
    <row r="13" spans="1:19" s="72" customFormat="1" ht="11.25">
      <c r="A13" s="27" t="s">
        <v>61</v>
      </c>
      <c r="B13" s="27"/>
      <c r="C13" s="27"/>
      <c r="D13" s="27"/>
      <c r="E13" s="71"/>
      <c r="F13" s="71"/>
      <c r="G13" s="71"/>
      <c r="H13" s="71"/>
      <c r="I13" s="71"/>
      <c r="J13" s="71"/>
      <c r="K13" s="71"/>
      <c r="L13" s="71"/>
      <c r="M13" s="71"/>
      <c r="N13" s="71"/>
      <c r="O13" s="71"/>
      <c r="P13" s="71"/>
      <c r="Q13" s="71"/>
      <c r="R13" s="71"/>
      <c r="S13" s="71"/>
    </row>
    <row r="14" spans="1:19" s="75" customFormat="1" ht="12.75">
      <c r="A14" s="578" t="s">
        <v>294</v>
      </c>
      <c r="B14" s="578"/>
      <c r="C14" s="578"/>
      <c r="D14" s="578"/>
      <c r="E14" s="73"/>
      <c r="F14" s="73"/>
      <c r="G14" s="73"/>
      <c r="H14" s="74"/>
      <c r="I14" s="74"/>
      <c r="J14" s="74"/>
      <c r="K14" s="74"/>
      <c r="L14" s="74"/>
      <c r="M14" s="74"/>
      <c r="N14" s="74"/>
      <c r="O14" s="73"/>
      <c r="P14" s="73"/>
      <c r="Q14" s="73"/>
      <c r="R14" s="73"/>
      <c r="S14" s="73"/>
    </row>
    <row r="15" spans="1:19" s="75" customFormat="1" ht="12.75">
      <c r="A15" s="27" t="s">
        <v>212</v>
      </c>
      <c r="B15" s="27"/>
      <c r="C15" s="27"/>
      <c r="D15" s="27"/>
      <c r="E15" s="73"/>
      <c r="F15" s="73"/>
      <c r="G15" s="73"/>
      <c r="H15" s="74"/>
      <c r="I15" s="74"/>
      <c r="J15" s="74"/>
      <c r="K15" s="74"/>
      <c r="L15" s="74"/>
      <c r="M15" s="74"/>
      <c r="N15" s="74"/>
      <c r="O15" s="73"/>
      <c r="P15" s="73"/>
      <c r="Q15" s="73"/>
      <c r="R15" s="73"/>
      <c r="S15" s="73"/>
    </row>
    <row r="16" spans="5:19" ht="12.75">
      <c r="E16" s="76"/>
      <c r="F16" s="76"/>
      <c r="G16" s="76"/>
      <c r="H16" s="77"/>
      <c r="I16" s="77"/>
      <c r="J16" s="77"/>
      <c r="K16" s="77"/>
      <c r="L16" s="77"/>
      <c r="M16" s="77"/>
      <c r="N16" s="77"/>
      <c r="O16" s="76"/>
      <c r="P16" s="76"/>
      <c r="S16" s="76"/>
    </row>
    <row r="17" spans="1:19" ht="12.75">
      <c r="A17" s="517" t="s">
        <v>280</v>
      </c>
      <c r="B17" s="517"/>
      <c r="C17" s="517"/>
      <c r="D17" s="517"/>
      <c r="E17" s="76"/>
      <c r="F17" s="76"/>
      <c r="G17" s="76"/>
      <c r="H17" s="77"/>
      <c r="I17" s="77"/>
      <c r="J17" s="77"/>
      <c r="K17" s="77"/>
      <c r="L17" s="77"/>
      <c r="M17" s="77"/>
      <c r="N17" s="77"/>
      <c r="O17" s="76"/>
      <c r="P17" s="76"/>
      <c r="Q17" s="76"/>
      <c r="R17" s="76"/>
      <c r="S17" s="76"/>
    </row>
    <row r="18" spans="1:19" s="24" customFormat="1" ht="11.25">
      <c r="A18" s="27"/>
      <c r="B18" s="27"/>
      <c r="C18" s="27"/>
      <c r="D18" s="27"/>
      <c r="E18" s="70"/>
      <c r="F18" s="70"/>
      <c r="G18" s="70"/>
      <c r="H18" s="70"/>
      <c r="I18" s="70"/>
      <c r="J18" s="70"/>
      <c r="K18" s="70"/>
      <c r="L18" s="70"/>
      <c r="M18" s="70"/>
      <c r="N18" s="70"/>
      <c r="O18" s="70"/>
      <c r="P18" s="70"/>
      <c r="Q18" s="70"/>
      <c r="R18" s="70"/>
      <c r="S18" s="70"/>
    </row>
    <row r="19" spans="1:17" ht="12.75">
      <c r="A19" s="6"/>
      <c r="B19" s="6"/>
      <c r="C19" s="6"/>
      <c r="D19" s="6"/>
      <c r="E19" s="13"/>
      <c r="F19" s="13"/>
      <c r="G19" s="13"/>
      <c r="H19" s="13"/>
      <c r="I19" s="13"/>
      <c r="J19" s="13"/>
      <c r="K19" s="13"/>
      <c r="L19" s="13"/>
      <c r="M19" s="13"/>
      <c r="N19" s="13"/>
      <c r="O19" s="13"/>
      <c r="P19" s="13"/>
      <c r="Q19" s="5"/>
    </row>
    <row r="20" spans="1:17" ht="12.75">
      <c r="A20" s="6"/>
      <c r="B20" s="6"/>
      <c r="C20" s="6"/>
      <c r="D20" s="6"/>
      <c r="E20" s="15"/>
      <c r="F20" s="15"/>
      <c r="G20" s="15"/>
      <c r="H20" s="662"/>
      <c r="I20" s="662"/>
      <c r="J20" s="662"/>
      <c r="K20" s="662"/>
      <c r="L20" s="662"/>
      <c r="M20" s="15"/>
      <c r="N20" s="15"/>
      <c r="O20" s="15"/>
      <c r="P20" s="15"/>
      <c r="Q20" s="5"/>
    </row>
  </sheetData>
  <sheetProtection/>
  <mergeCells count="3">
    <mergeCell ref="B4:I4"/>
    <mergeCell ref="J4:Q4"/>
    <mergeCell ref="A4:A5"/>
  </mergeCells>
  <hyperlinks>
    <hyperlink ref="H3" location="Sommaire!A1" display="Retour au sommaire"/>
  </hyperlinks>
  <printOptions/>
  <pageMargins left="0.75" right="0.75" top="1" bottom="1" header="0.4921259845" footer="0.4921259845"/>
  <pageSetup fitToHeight="1" fitToWidth="1" horizontalDpi="600" verticalDpi="600" orientation="landscape" paperSize="9" scale="67" r:id="rId1"/>
  <headerFooter alignWithMargins="0">
    <oddFooter>&amp;L&amp;F&amp;R&amp;D&amp;T</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14"/>
  <sheetViews>
    <sheetView zoomScalePageLayoutView="0" workbookViewId="0" topLeftCell="A1">
      <selection activeCell="A1" sqref="A1"/>
    </sheetView>
  </sheetViews>
  <sheetFormatPr defaultColWidth="11.421875" defaultRowHeight="12.75"/>
  <cols>
    <col min="1" max="1" width="40.7109375" style="0" customWidth="1"/>
    <col min="2" max="9" width="8.421875" style="0" customWidth="1"/>
    <col min="10" max="17" width="9.421875" style="0" customWidth="1"/>
  </cols>
  <sheetData>
    <row r="1" spans="1:4" s="67" customFormat="1" ht="15.75">
      <c r="A1" s="80" t="s">
        <v>62</v>
      </c>
      <c r="B1" s="80"/>
      <c r="C1" s="80"/>
      <c r="D1" s="80"/>
    </row>
    <row r="2" spans="1:19" s="24" customFormat="1" ht="12.75">
      <c r="A2" s="4" t="s">
        <v>237</v>
      </c>
      <c r="B2" s="4"/>
      <c r="C2" s="4"/>
      <c r="D2" s="4"/>
      <c r="E2" s="8"/>
      <c r="F2" s="8"/>
      <c r="G2" s="8"/>
      <c r="H2" s="78"/>
      <c r="I2" s="78"/>
      <c r="J2" s="78"/>
      <c r="K2" s="78"/>
      <c r="L2" s="78"/>
      <c r="M2" s="78"/>
      <c r="N2" s="78"/>
      <c r="O2" s="8"/>
      <c r="P2" s="8"/>
      <c r="Q2" s="8"/>
      <c r="R2" s="8"/>
      <c r="S2" s="8"/>
    </row>
    <row r="3" spans="1:19" s="24" customFormat="1" ht="12.75">
      <c r="A3" s="27"/>
      <c r="B3" s="27"/>
      <c r="C3" s="27"/>
      <c r="D3" s="27"/>
      <c r="E3" s="8"/>
      <c r="F3" s="8"/>
      <c r="G3" s="248" t="s">
        <v>150</v>
      </c>
      <c r="H3" s="78"/>
      <c r="I3" s="78"/>
      <c r="J3" s="78"/>
      <c r="K3" s="78"/>
      <c r="L3" s="78"/>
      <c r="M3" s="78"/>
      <c r="N3" s="78"/>
      <c r="O3" s="8"/>
      <c r="P3" s="8"/>
      <c r="Q3" s="8"/>
      <c r="R3" s="8"/>
      <c r="S3" s="8"/>
    </row>
    <row r="4" spans="1:17" s="24" customFormat="1" ht="16.5" customHeight="1">
      <c r="A4" s="854"/>
      <c r="B4" s="834" t="s">
        <v>2</v>
      </c>
      <c r="C4" s="832"/>
      <c r="D4" s="832"/>
      <c r="E4" s="832"/>
      <c r="F4" s="832"/>
      <c r="G4" s="832"/>
      <c r="H4" s="832"/>
      <c r="I4" s="837"/>
      <c r="J4" s="834" t="s">
        <v>3</v>
      </c>
      <c r="K4" s="835"/>
      <c r="L4" s="835"/>
      <c r="M4" s="835"/>
      <c r="N4" s="835"/>
      <c r="O4" s="835"/>
      <c r="P4" s="835"/>
      <c r="Q4" s="836"/>
    </row>
    <row r="5" spans="1:17" s="25" customFormat="1" ht="16.5" customHeight="1">
      <c r="A5" s="856"/>
      <c r="B5" s="921">
        <v>2005</v>
      </c>
      <c r="C5" s="921">
        <v>2006</v>
      </c>
      <c r="D5" s="921">
        <v>2007</v>
      </c>
      <c r="E5" s="567">
        <v>2008</v>
      </c>
      <c r="F5" s="347">
        <v>2009</v>
      </c>
      <c r="G5" s="567">
        <v>2010</v>
      </c>
      <c r="H5" s="348">
        <v>2011</v>
      </c>
      <c r="I5" s="922">
        <v>2012</v>
      </c>
      <c r="J5" s="921">
        <v>2005</v>
      </c>
      <c r="K5" s="921">
        <v>2006</v>
      </c>
      <c r="L5" s="921">
        <v>2007</v>
      </c>
      <c r="M5" s="567">
        <v>2008</v>
      </c>
      <c r="N5" s="347">
        <v>2009</v>
      </c>
      <c r="O5" s="567">
        <v>2010</v>
      </c>
      <c r="P5" s="348">
        <v>2011</v>
      </c>
      <c r="Q5" s="567">
        <v>2012</v>
      </c>
    </row>
    <row r="6" spans="1:17" s="24" customFormat="1" ht="11.25">
      <c r="A6" s="477" t="s">
        <v>229</v>
      </c>
      <c r="B6" s="664">
        <v>73.61631385655065</v>
      </c>
      <c r="C6" s="665">
        <v>72.96801800317101</v>
      </c>
      <c r="D6" s="666">
        <v>71.48002440446024</v>
      </c>
      <c r="E6" s="36">
        <v>73.14771736931263</v>
      </c>
      <c r="F6" s="36">
        <v>74.12406731997966</v>
      </c>
      <c r="G6" s="36">
        <v>72.3</v>
      </c>
      <c r="H6" s="36">
        <v>72.4</v>
      </c>
      <c r="I6" s="36">
        <v>70.9</v>
      </c>
      <c r="J6" s="667">
        <v>4.124948278347204</v>
      </c>
      <c r="K6" s="36">
        <v>4.092996895028965</v>
      </c>
      <c r="L6" s="668">
        <v>3.969767353804799</v>
      </c>
      <c r="M6" s="645">
        <v>3.8921031254702503</v>
      </c>
      <c r="N6" s="62">
        <v>4.052896655262078</v>
      </c>
      <c r="O6" s="62">
        <v>3.98</v>
      </c>
      <c r="P6" s="62">
        <v>3.987</v>
      </c>
      <c r="Q6" s="62">
        <v>3.8280000000000003</v>
      </c>
    </row>
    <row r="7" spans="1:17" s="24" customFormat="1" ht="11.25">
      <c r="A7" s="31" t="s">
        <v>6</v>
      </c>
      <c r="B7" s="663">
        <v>75.6807962988484</v>
      </c>
      <c r="C7" s="660">
        <v>75.18038496434455</v>
      </c>
      <c r="D7" s="661">
        <v>72.42641920445573</v>
      </c>
      <c r="E7" s="7">
        <v>73.13990930710693</v>
      </c>
      <c r="F7" s="7">
        <v>75.11080835603997</v>
      </c>
      <c r="G7" s="7">
        <v>73.2</v>
      </c>
      <c r="H7" s="7">
        <v>72.7</v>
      </c>
      <c r="I7" s="7">
        <v>72.7</v>
      </c>
      <c r="J7" s="10">
        <v>4.3377766980721395</v>
      </c>
      <c r="K7" s="7">
        <v>4.2986338204039205</v>
      </c>
      <c r="L7" s="65">
        <v>4.287892938843088</v>
      </c>
      <c r="M7" s="645">
        <v>3.9821982600873818</v>
      </c>
      <c r="N7" s="65">
        <v>4.180934413105131</v>
      </c>
      <c r="O7" s="65">
        <v>4.26</v>
      </c>
      <c r="P7" s="65">
        <v>4.518</v>
      </c>
      <c r="Q7" s="65">
        <v>4.373</v>
      </c>
    </row>
    <row r="8" spans="1:17" s="24" customFormat="1" ht="11.25">
      <c r="A8" s="31" t="s">
        <v>7</v>
      </c>
      <c r="B8" s="663">
        <v>77.88803474799725</v>
      </c>
      <c r="C8" s="660">
        <v>77.31766383751831</v>
      </c>
      <c r="D8" s="661">
        <v>76.9422352917313</v>
      </c>
      <c r="E8" s="7">
        <v>77.04912046638728</v>
      </c>
      <c r="F8" s="7">
        <v>76.11429883659237</v>
      </c>
      <c r="G8" s="7">
        <v>72.4</v>
      </c>
      <c r="H8" s="7">
        <v>73.3</v>
      </c>
      <c r="I8" s="7">
        <v>71.8</v>
      </c>
      <c r="J8" s="10">
        <v>4.801484337830274</v>
      </c>
      <c r="K8" s="7">
        <v>4.983088548051595</v>
      </c>
      <c r="L8" s="65">
        <v>5.117672664269789</v>
      </c>
      <c r="M8" s="645">
        <v>4.609469561729596</v>
      </c>
      <c r="N8" s="62">
        <v>4.648752915196424</v>
      </c>
      <c r="O8" s="62">
        <v>4.54</v>
      </c>
      <c r="P8" s="62">
        <v>4.785</v>
      </c>
      <c r="Q8" s="62">
        <v>4.622</v>
      </c>
    </row>
    <row r="9" spans="1:17" s="24" customFormat="1" ht="11.25">
      <c r="A9" s="31" t="s">
        <v>227</v>
      </c>
      <c r="B9" s="663"/>
      <c r="C9" s="660"/>
      <c r="D9" s="661"/>
      <c r="E9" s="7"/>
      <c r="F9" s="7"/>
      <c r="G9" s="7"/>
      <c r="H9" s="7"/>
      <c r="I9" s="7"/>
      <c r="J9" s="10"/>
      <c r="K9" s="7"/>
      <c r="L9" s="65"/>
      <c r="M9" s="645"/>
      <c r="N9" s="62"/>
      <c r="O9" s="62"/>
      <c r="P9" s="62"/>
      <c r="Q9" s="62"/>
    </row>
    <row r="10" spans="1:17" s="24" customFormat="1" ht="11.25">
      <c r="A10" s="478" t="s">
        <v>228</v>
      </c>
      <c r="B10" s="663">
        <v>78.71982235152709</v>
      </c>
      <c r="C10" s="660">
        <v>79.92099565109423</v>
      </c>
      <c r="D10" s="661">
        <v>79.37719104303089</v>
      </c>
      <c r="E10" s="7">
        <v>78.99615832047039</v>
      </c>
      <c r="F10" s="7">
        <v>78.34907489061888</v>
      </c>
      <c r="G10" s="7">
        <v>76.3</v>
      </c>
      <c r="H10" s="7">
        <v>77</v>
      </c>
      <c r="I10" s="7">
        <v>75.7</v>
      </c>
      <c r="J10" s="10">
        <v>5.162221149880001</v>
      </c>
      <c r="K10" s="7">
        <v>5.136029206613201</v>
      </c>
      <c r="L10" s="65">
        <v>5.278502397277779</v>
      </c>
      <c r="M10" s="645">
        <v>5.119152241043733</v>
      </c>
      <c r="N10" s="65">
        <v>5.214457417807014</v>
      </c>
      <c r="O10" s="65">
        <v>5.03</v>
      </c>
      <c r="P10" s="65">
        <v>5.137</v>
      </c>
      <c r="Q10" s="65">
        <v>4.997</v>
      </c>
    </row>
    <row r="11" spans="1:17" s="24" customFormat="1" ht="11.25">
      <c r="A11" s="478" t="s">
        <v>259</v>
      </c>
      <c r="B11" s="66">
        <v>89.36423206945948</v>
      </c>
      <c r="C11" s="66">
        <v>89.02336463181558</v>
      </c>
      <c r="D11" s="66">
        <v>89.03681758414729</v>
      </c>
      <c r="E11" s="66">
        <v>87.27599547164516</v>
      </c>
      <c r="F11" s="7">
        <v>87.67583614176398</v>
      </c>
      <c r="G11" s="7">
        <v>86.2</v>
      </c>
      <c r="H11" s="7">
        <v>85.6</v>
      </c>
      <c r="I11" s="7">
        <v>85.2</v>
      </c>
      <c r="J11" s="63">
        <v>6.416260895241797</v>
      </c>
      <c r="K11" s="63">
        <v>6.140396111529536</v>
      </c>
      <c r="L11" s="85">
        <v>6.537451321792519</v>
      </c>
      <c r="M11" s="8">
        <v>5.73282279022372</v>
      </c>
      <c r="N11" s="85">
        <v>5.930592865904065</v>
      </c>
      <c r="O11" s="85">
        <v>5.94</v>
      </c>
      <c r="P11" s="85">
        <v>5.966</v>
      </c>
      <c r="Q11" s="85">
        <v>5.6</v>
      </c>
    </row>
    <row r="12" spans="1:17" s="58" customFormat="1" ht="11.25">
      <c r="A12" s="672" t="s">
        <v>8</v>
      </c>
      <c r="B12" s="650">
        <v>78.58680702448127</v>
      </c>
      <c r="C12" s="33">
        <v>78.49562376372361</v>
      </c>
      <c r="D12" s="33">
        <v>77.44741132480064</v>
      </c>
      <c r="E12" s="37">
        <v>77.6325527042661</v>
      </c>
      <c r="F12" s="37">
        <v>77.93950871278797</v>
      </c>
      <c r="G12" s="37">
        <v>75.8</v>
      </c>
      <c r="H12" s="37">
        <v>75.9</v>
      </c>
      <c r="I12" s="37">
        <v>75.1</v>
      </c>
      <c r="J12" s="86">
        <v>4.974263509999673</v>
      </c>
      <c r="K12" s="86">
        <v>4.91826770313819</v>
      </c>
      <c r="L12" s="87">
        <v>5.028678210587456</v>
      </c>
      <c r="M12" s="673">
        <v>4.691046805755194</v>
      </c>
      <c r="N12" s="87">
        <v>4.819195600491202</v>
      </c>
      <c r="O12" s="87">
        <v>4.75</v>
      </c>
      <c r="P12" s="87">
        <v>4.851</v>
      </c>
      <c r="Q12" s="87">
        <v>4.7</v>
      </c>
    </row>
    <row r="13" spans="1:19" s="58" customFormat="1" ht="11.25">
      <c r="A13" s="69"/>
      <c r="B13" s="69"/>
      <c r="C13" s="69"/>
      <c r="D13" s="69"/>
      <c r="E13" s="28"/>
      <c r="F13" s="28"/>
      <c r="G13" s="28"/>
      <c r="H13" s="28"/>
      <c r="I13" s="28"/>
      <c r="J13" s="28"/>
      <c r="K13" s="28"/>
      <c r="L13" s="28"/>
      <c r="M13" s="28"/>
      <c r="N13" s="28"/>
      <c r="O13" s="28"/>
      <c r="P13" s="28"/>
      <c r="Q13" s="28"/>
      <c r="R13" s="28"/>
      <c r="S13" s="28"/>
    </row>
    <row r="14" spans="1:19" s="79" customFormat="1" ht="12.75">
      <c r="A14" s="517" t="s">
        <v>280</v>
      </c>
      <c r="B14" s="517"/>
      <c r="C14" s="517"/>
      <c r="D14" s="517"/>
      <c r="E14" s="64"/>
      <c r="F14" s="64"/>
      <c r="G14" s="64"/>
      <c r="H14" s="64"/>
      <c r="I14" s="64"/>
      <c r="J14" s="64"/>
      <c r="K14" s="64"/>
      <c r="L14" s="64"/>
      <c r="M14" s="64"/>
      <c r="N14" s="64"/>
      <c r="O14" s="64"/>
      <c r="P14" s="64"/>
      <c r="Q14" s="64"/>
      <c r="R14" s="64"/>
      <c r="S14" s="64"/>
    </row>
  </sheetData>
  <sheetProtection/>
  <mergeCells count="3">
    <mergeCell ref="A4:A5"/>
    <mergeCell ref="B4:I4"/>
    <mergeCell ref="J4:Q4"/>
  </mergeCells>
  <hyperlinks>
    <hyperlink ref="G3" location="Sommaire!A1" display="Retour au sommaire"/>
  </hyperlinks>
  <printOptions/>
  <pageMargins left="0.75" right="0.75" top="1" bottom="1" header="0.4921259845" footer="0.4921259845"/>
  <pageSetup fitToHeight="1" fitToWidth="1" horizontalDpi="600" verticalDpi="600" orientation="landscape" paperSize="9" scale="63" r:id="rId1"/>
  <headerFooter alignWithMargins="0">
    <oddFooter>&amp;L&amp;F&amp;R&amp;D&amp;T</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B22"/>
  <sheetViews>
    <sheetView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33.28125" style="104" customWidth="1"/>
    <col min="2" max="4" width="9.28125" style="104" customWidth="1"/>
    <col min="5" max="9" width="10.140625" style="99" customWidth="1"/>
    <col min="10" max="10" width="11.28125" style="99" customWidth="1"/>
    <col min="11" max="11" width="10.421875" style="99" customWidth="1"/>
    <col min="12" max="12" width="10.28125" style="99" customWidth="1"/>
    <col min="13" max="13" width="10.7109375" style="99" customWidth="1"/>
    <col min="14" max="14" width="11.00390625" style="99" customWidth="1"/>
    <col min="15" max="17" width="10.140625" style="99" customWidth="1"/>
    <col min="18" max="20" width="7.140625" style="99" customWidth="1"/>
    <col min="21" max="25" width="6.421875" style="99" customWidth="1"/>
    <col min="26" max="26" width="7.140625" style="99" customWidth="1"/>
    <col min="27" max="27" width="6.421875" style="99" customWidth="1"/>
    <col min="28" max="28" width="9.00390625" style="99" customWidth="1"/>
    <col min="29" max="16384" width="11.421875" style="99" customWidth="1"/>
  </cols>
  <sheetData>
    <row r="1" spans="1:4" ht="15.75">
      <c r="A1" s="80" t="s">
        <v>70</v>
      </c>
      <c r="B1" s="80"/>
      <c r="C1" s="80"/>
      <c r="D1" s="80"/>
    </row>
    <row r="2" spans="1:14" ht="12.75">
      <c r="A2" s="92" t="s">
        <v>10</v>
      </c>
      <c r="B2" s="92"/>
      <c r="C2" s="92"/>
      <c r="D2" s="92"/>
      <c r="G2" s="248" t="s">
        <v>150</v>
      </c>
      <c r="H2" s="103"/>
      <c r="I2" s="103"/>
      <c r="J2" s="103"/>
      <c r="K2" s="103"/>
      <c r="L2" s="103"/>
      <c r="M2" s="103"/>
      <c r="N2" s="105"/>
    </row>
    <row r="3" spans="16:27" ht="12.75">
      <c r="P3" s="106"/>
      <c r="Q3" s="106"/>
      <c r="R3" s="106"/>
      <c r="S3" s="106"/>
      <c r="T3" s="106"/>
      <c r="AA3" s="93"/>
    </row>
    <row r="4" spans="1:25" s="94" customFormat="1" ht="26.25" customHeight="1">
      <c r="A4" s="857"/>
      <c r="B4" s="859" t="s">
        <v>66</v>
      </c>
      <c r="C4" s="860"/>
      <c r="D4" s="860"/>
      <c r="E4" s="860"/>
      <c r="F4" s="860"/>
      <c r="G4" s="860"/>
      <c r="H4" s="860"/>
      <c r="I4" s="860"/>
      <c r="J4" s="859" t="s">
        <v>67</v>
      </c>
      <c r="K4" s="860"/>
      <c r="L4" s="860"/>
      <c r="M4" s="860"/>
      <c r="N4" s="860"/>
      <c r="O4" s="860"/>
      <c r="P4" s="860"/>
      <c r="Q4" s="861"/>
      <c r="R4" s="862" t="s">
        <v>65</v>
      </c>
      <c r="S4" s="860"/>
      <c r="T4" s="860"/>
      <c r="U4" s="860"/>
      <c r="V4" s="860"/>
      <c r="W4" s="860"/>
      <c r="X4" s="860"/>
      <c r="Y4" s="861"/>
    </row>
    <row r="5" spans="1:25" s="124" customFormat="1" ht="23.25" customHeight="1">
      <c r="A5" s="858"/>
      <c r="B5" s="921">
        <v>2005</v>
      </c>
      <c r="C5" s="921">
        <v>2006</v>
      </c>
      <c r="D5" s="921">
        <v>2007</v>
      </c>
      <c r="E5" s="567">
        <v>2008</v>
      </c>
      <c r="F5" s="347">
        <v>2009</v>
      </c>
      <c r="G5" s="567">
        <v>2010</v>
      </c>
      <c r="H5" s="348">
        <v>2011</v>
      </c>
      <c r="I5" s="922">
        <v>2012</v>
      </c>
      <c r="J5" s="921">
        <v>2005</v>
      </c>
      <c r="K5" s="921">
        <v>2006</v>
      </c>
      <c r="L5" s="921">
        <v>2007</v>
      </c>
      <c r="M5" s="567">
        <v>2008</v>
      </c>
      <c r="N5" s="347">
        <v>2009</v>
      </c>
      <c r="O5" s="567">
        <v>2010</v>
      </c>
      <c r="P5" s="348">
        <v>2011</v>
      </c>
      <c r="Q5" s="922">
        <v>2012</v>
      </c>
      <c r="R5" s="921">
        <v>2005</v>
      </c>
      <c r="S5" s="921">
        <v>2006</v>
      </c>
      <c r="T5" s="921">
        <v>2007</v>
      </c>
      <c r="U5" s="567">
        <v>2008</v>
      </c>
      <c r="V5" s="347">
        <v>2009</v>
      </c>
      <c r="W5" s="567">
        <v>2010</v>
      </c>
      <c r="X5" s="348">
        <v>2011</v>
      </c>
      <c r="Y5" s="567">
        <v>2012</v>
      </c>
    </row>
    <row r="6" spans="1:25" s="97" customFormat="1" ht="12" customHeight="1">
      <c r="A6" s="688" t="s">
        <v>60</v>
      </c>
      <c r="B6" s="700">
        <v>214171.57120999997</v>
      </c>
      <c r="C6" s="109">
        <v>212587.60527</v>
      </c>
      <c r="D6" s="109">
        <v>214552.30574</v>
      </c>
      <c r="E6" s="109">
        <v>202430.80979</v>
      </c>
      <c r="F6" s="110">
        <v>202284.09035670542</v>
      </c>
      <c r="G6" s="110">
        <v>197538.6</v>
      </c>
      <c r="H6" s="110">
        <v>203609.068</v>
      </c>
      <c r="I6" s="528">
        <v>203184.23793778397</v>
      </c>
      <c r="J6" s="706">
        <v>1262330.39873</v>
      </c>
      <c r="K6" s="701">
        <v>1253423.2159699996</v>
      </c>
      <c r="L6" s="701">
        <v>1252857.97745</v>
      </c>
      <c r="M6" s="109">
        <v>1195154.1669400001</v>
      </c>
      <c r="N6" s="110">
        <v>1160004.7996386567</v>
      </c>
      <c r="O6" s="110">
        <v>1144246.09</v>
      </c>
      <c r="P6" s="110">
        <v>1185758</v>
      </c>
      <c r="Q6" s="110">
        <v>1163528.0810929649</v>
      </c>
      <c r="R6" s="692">
        <v>5.894014745272878</v>
      </c>
      <c r="S6" s="117">
        <v>5.896031494301237</v>
      </c>
      <c r="T6" s="118">
        <v>5.839405794912525</v>
      </c>
      <c r="U6" s="692">
        <v>5.904013169634815</v>
      </c>
      <c r="V6" s="118">
        <v>5.73453304010769</v>
      </c>
      <c r="W6" s="118">
        <v>5.792518981100403</v>
      </c>
      <c r="X6" s="118">
        <v>5.8236993649025495</v>
      </c>
      <c r="Y6" s="118">
        <v>5.726468218707216</v>
      </c>
    </row>
    <row r="7" spans="1:25" s="97" customFormat="1" ht="12" customHeight="1">
      <c r="A7" s="689" t="s">
        <v>68</v>
      </c>
      <c r="B7" s="702"/>
      <c r="C7" s="95"/>
      <c r="D7" s="95"/>
      <c r="E7" s="95"/>
      <c r="F7" s="125"/>
      <c r="G7" s="125"/>
      <c r="H7" s="125"/>
      <c r="I7" s="314"/>
      <c r="J7" s="707"/>
      <c r="K7" s="703"/>
      <c r="L7" s="703"/>
      <c r="M7" s="95"/>
      <c r="N7" s="125"/>
      <c r="O7" s="125"/>
      <c r="P7" s="125"/>
      <c r="Q7" s="125"/>
      <c r="R7" s="693"/>
      <c r="S7" s="96"/>
      <c r="T7" s="126"/>
      <c r="U7" s="693"/>
      <c r="V7" s="126"/>
      <c r="W7" s="126"/>
      <c r="X7" s="126"/>
      <c r="Y7" s="126"/>
    </row>
    <row r="8" spans="1:25" ht="12.75">
      <c r="A8" s="689" t="s">
        <v>69</v>
      </c>
      <c r="B8" s="698">
        <v>191692.02549999993</v>
      </c>
      <c r="C8" s="88">
        <v>190348.095</v>
      </c>
      <c r="D8" s="88">
        <v>192326.26892</v>
      </c>
      <c r="E8" s="88">
        <v>181350.91994</v>
      </c>
      <c r="F8" s="111">
        <v>181002.71619091765</v>
      </c>
      <c r="G8" s="111">
        <v>175929.145</v>
      </c>
      <c r="H8" s="111">
        <v>180480.916</v>
      </c>
      <c r="I8" s="316">
        <v>180772.20357199956</v>
      </c>
      <c r="J8" s="708">
        <v>1051526.5276700002</v>
      </c>
      <c r="K8" s="677">
        <v>1048236.7966399996</v>
      </c>
      <c r="L8" s="677">
        <v>1045220.0452599998</v>
      </c>
      <c r="M8" s="88">
        <v>991979.6147499995</v>
      </c>
      <c r="N8" s="111">
        <v>961873.55275324</v>
      </c>
      <c r="O8" s="111">
        <v>939577.761</v>
      </c>
      <c r="P8" s="111">
        <v>969158.952</v>
      </c>
      <c r="Q8" s="111">
        <v>955523.1719512565</v>
      </c>
      <c r="R8" s="694">
        <v>5.485499592000506</v>
      </c>
      <c r="S8" s="89">
        <v>5.506946610839471</v>
      </c>
      <c r="T8" s="119">
        <v>5.434619259913836</v>
      </c>
      <c r="U8" s="694">
        <v>5.469945314190831</v>
      </c>
      <c r="V8" s="119">
        <v>5.314138776451714</v>
      </c>
      <c r="W8" s="119">
        <v>5.340660076532516</v>
      </c>
      <c r="X8" s="119">
        <v>5.3698694215403915</v>
      </c>
      <c r="Y8" s="119">
        <v>5.285785939820566</v>
      </c>
    </row>
    <row r="9" spans="1:25" ht="12.75">
      <c r="A9" s="689" t="s">
        <v>222</v>
      </c>
      <c r="B9" s="698">
        <v>22479.545710000006</v>
      </c>
      <c r="C9" s="88">
        <v>22239.51027000001</v>
      </c>
      <c r="D9" s="88">
        <v>22226.03682000001</v>
      </c>
      <c r="E9" s="88">
        <v>21079.889850000003</v>
      </c>
      <c r="F9" s="111">
        <v>21281.37416578777</v>
      </c>
      <c r="G9" s="111">
        <v>21609.4554</v>
      </c>
      <c r="H9" s="111">
        <v>23128.151625</v>
      </c>
      <c r="I9" s="316">
        <v>22412.034365784384</v>
      </c>
      <c r="J9" s="708">
        <v>210803.87105999992</v>
      </c>
      <c r="K9" s="677">
        <v>205186.41932999992</v>
      </c>
      <c r="L9" s="677">
        <v>207637.93219</v>
      </c>
      <c r="M9" s="88">
        <v>203174.55219000002</v>
      </c>
      <c r="N9" s="111">
        <v>198131.24688541668</v>
      </c>
      <c r="O9" s="111">
        <v>204668.33</v>
      </c>
      <c r="P9" s="111">
        <v>216599.04809999999</v>
      </c>
      <c r="Q9" s="111">
        <v>208004.90914170851</v>
      </c>
      <c r="R9" s="694">
        <v>9.377585907629085</v>
      </c>
      <c r="S9" s="89">
        <v>9.226211226727694</v>
      </c>
      <c r="T9" s="119">
        <v>9.342103312055968</v>
      </c>
      <c r="U9" s="694">
        <v>9.63831185246919</v>
      </c>
      <c r="V9" s="119">
        <v>9.310077692442212</v>
      </c>
      <c r="W9" s="119">
        <v>9.471239613007555</v>
      </c>
      <c r="X9" s="119">
        <v>9.36516897726798</v>
      </c>
      <c r="Y9" s="119">
        <v>9.280947269082446</v>
      </c>
    </row>
    <row r="10" spans="1:25" s="97" customFormat="1" ht="12.75">
      <c r="A10" s="690" t="s">
        <v>64</v>
      </c>
      <c r="B10" s="699">
        <v>111415.80194562675</v>
      </c>
      <c r="C10" s="678">
        <v>110593.27418502799</v>
      </c>
      <c r="D10" s="90">
        <v>110865.12263840716</v>
      </c>
      <c r="E10" s="90">
        <v>104974.48677808899</v>
      </c>
      <c r="F10" s="112">
        <v>106999.46743824802</v>
      </c>
      <c r="G10" s="112">
        <v>103724.055</v>
      </c>
      <c r="H10" s="112">
        <v>105492.698</v>
      </c>
      <c r="I10" s="529">
        <v>105948.94547145793</v>
      </c>
      <c r="J10" s="709">
        <v>209480.73050699534</v>
      </c>
      <c r="K10" s="678">
        <v>209951.5294299357</v>
      </c>
      <c r="L10" s="678">
        <v>207317.9508877069</v>
      </c>
      <c r="M10" s="90">
        <v>191624.26438194799</v>
      </c>
      <c r="N10" s="112">
        <v>198001.30808016806</v>
      </c>
      <c r="O10" s="112">
        <v>191204.228</v>
      </c>
      <c r="P10" s="112">
        <v>196675.264</v>
      </c>
      <c r="Q10" s="112">
        <v>195843.4459556725</v>
      </c>
      <c r="R10" s="695">
        <v>1.8801707374437455</v>
      </c>
      <c r="S10" s="679">
        <v>1.8984113724554033</v>
      </c>
      <c r="T10" s="120">
        <v>1.8700015474107763</v>
      </c>
      <c r="U10" s="695">
        <v>1.8254365442817782</v>
      </c>
      <c r="V10" s="120">
        <v>1.8504887250437898</v>
      </c>
      <c r="W10" s="120">
        <v>1.84339329965455</v>
      </c>
      <c r="X10" s="120">
        <v>1.8643495495773554</v>
      </c>
      <c r="Y10" s="120">
        <v>1.8484699879191497</v>
      </c>
    </row>
    <row r="11" spans="1:25" s="97" customFormat="1" ht="12.75">
      <c r="A11" s="689" t="s">
        <v>68</v>
      </c>
      <c r="B11" s="699"/>
      <c r="C11" s="678"/>
      <c r="D11" s="90"/>
      <c r="E11" s="90"/>
      <c r="F11" s="112"/>
      <c r="G11" s="112"/>
      <c r="H11" s="112"/>
      <c r="I11" s="529"/>
      <c r="J11" s="709"/>
      <c r="K11" s="678"/>
      <c r="L11" s="678"/>
      <c r="M11" s="90"/>
      <c r="N11" s="112"/>
      <c r="O11" s="112"/>
      <c r="P11" s="112"/>
      <c r="Q11" s="112"/>
      <c r="R11" s="695"/>
      <c r="S11" s="679"/>
      <c r="T11" s="120"/>
      <c r="U11" s="695"/>
      <c r="V11" s="120"/>
      <c r="W11" s="120"/>
      <c r="X11" s="120"/>
      <c r="Y11" s="120"/>
    </row>
    <row r="12" spans="1:25" ht="12.75">
      <c r="A12" s="689" t="s">
        <v>69</v>
      </c>
      <c r="B12" s="698">
        <v>106789.9841367714</v>
      </c>
      <c r="C12" s="88">
        <v>106076.20408990332</v>
      </c>
      <c r="D12" s="88">
        <v>106414.56152319022</v>
      </c>
      <c r="E12" s="88">
        <v>100366.07705258751</v>
      </c>
      <c r="F12" s="111">
        <v>102384.04698292426</v>
      </c>
      <c r="G12" s="111">
        <v>99033.1787</v>
      </c>
      <c r="H12" s="111">
        <v>100695.721</v>
      </c>
      <c r="I12" s="316">
        <v>101082.93718435275</v>
      </c>
      <c r="J12" s="708">
        <v>199183.33534228144</v>
      </c>
      <c r="K12" s="677">
        <v>199708.40735706902</v>
      </c>
      <c r="L12" s="677">
        <v>197401.2823990026</v>
      </c>
      <c r="M12" s="88">
        <v>181598.38466310725</v>
      </c>
      <c r="N12" s="111">
        <v>187893.84127968573</v>
      </c>
      <c r="O12" s="111">
        <v>180999.865</v>
      </c>
      <c r="P12" s="111">
        <v>186085.732</v>
      </c>
      <c r="Q12" s="111">
        <v>184837.95171194602</v>
      </c>
      <c r="R12" s="696">
        <v>1.8651874232622523</v>
      </c>
      <c r="S12" s="100">
        <v>1.8826881021101503</v>
      </c>
      <c r="T12" s="121">
        <v>1.8550213389356893</v>
      </c>
      <c r="U12" s="696">
        <v>1.809360194161594</v>
      </c>
      <c r="V12" s="121">
        <v>1.8351866996527584</v>
      </c>
      <c r="W12" s="121">
        <v>1.8276689426308397</v>
      </c>
      <c r="X12" s="121">
        <v>1.8480003931845324</v>
      </c>
      <c r="Y12" s="121">
        <v>1.8285771749473683</v>
      </c>
    </row>
    <row r="13" spans="1:25" ht="12.75">
      <c r="A13" s="689" t="s">
        <v>222</v>
      </c>
      <c r="B13" s="698">
        <v>4625.817808855357</v>
      </c>
      <c r="C13" s="88">
        <v>4517.070095124672</v>
      </c>
      <c r="D13" s="88">
        <v>4450.561115216944</v>
      </c>
      <c r="E13" s="88">
        <v>4608.4097255015795</v>
      </c>
      <c r="F13" s="111">
        <v>4615.4204553237505</v>
      </c>
      <c r="G13" s="111">
        <v>4690.8762</v>
      </c>
      <c r="H13" s="111">
        <v>4796.97755</v>
      </c>
      <c r="I13" s="316">
        <v>4866.008287105181</v>
      </c>
      <c r="J13" s="708">
        <v>10297.395164713915</v>
      </c>
      <c r="K13" s="677">
        <v>10243.122072866694</v>
      </c>
      <c r="L13" s="677">
        <v>9916.668488704276</v>
      </c>
      <c r="M13" s="88">
        <v>10025.87971884104</v>
      </c>
      <c r="N13" s="111">
        <v>10107.466800482332</v>
      </c>
      <c r="O13" s="111">
        <v>10204.3631</v>
      </c>
      <c r="P13" s="111">
        <v>10589.5318</v>
      </c>
      <c r="Q13" s="111">
        <v>11005.49424372647</v>
      </c>
      <c r="R13" s="696">
        <v>2.226070197793192</v>
      </c>
      <c r="S13" s="100">
        <v>2.267647359274371</v>
      </c>
      <c r="T13" s="121">
        <v>2.228183869849158</v>
      </c>
      <c r="U13" s="696">
        <v>2.1755617048025875</v>
      </c>
      <c r="V13" s="121">
        <v>2.1899341345648518</v>
      </c>
      <c r="W13" s="121">
        <v>2.1753639757109773</v>
      </c>
      <c r="X13" s="121">
        <v>2.207542497254339</v>
      </c>
      <c r="Y13" s="121">
        <v>2.261708898624525</v>
      </c>
    </row>
    <row r="14" spans="1:25" s="97" customFormat="1" ht="12.75">
      <c r="A14" s="690" t="s">
        <v>63</v>
      </c>
      <c r="B14" s="699">
        <v>102755.7692643732</v>
      </c>
      <c r="C14" s="678">
        <v>101994.33108497203</v>
      </c>
      <c r="D14" s="90">
        <v>103687.18310159285</v>
      </c>
      <c r="E14" s="90">
        <v>97456.32301191089</v>
      </c>
      <c r="F14" s="112">
        <v>95284.62291845737</v>
      </c>
      <c r="G14" s="112">
        <v>93814.5454</v>
      </c>
      <c r="H14" s="112">
        <v>98116.3694</v>
      </c>
      <c r="I14" s="529">
        <v>97235.292466326</v>
      </c>
      <c r="J14" s="709">
        <v>1052849.6682230048</v>
      </c>
      <c r="K14" s="678">
        <v>1043471.6865400638</v>
      </c>
      <c r="L14" s="678">
        <v>1045540.026562293</v>
      </c>
      <c r="M14" s="90">
        <v>1003529.90255805</v>
      </c>
      <c r="N14" s="112">
        <v>962003.4915584885</v>
      </c>
      <c r="O14" s="112">
        <v>953041.863</v>
      </c>
      <c r="P14" s="112">
        <v>989082.736</v>
      </c>
      <c r="Q14" s="112">
        <v>967684.6351372924</v>
      </c>
      <c r="R14" s="695">
        <v>10.246136793684068</v>
      </c>
      <c r="S14" s="679">
        <v>10.230683170721928</v>
      </c>
      <c r="T14" s="120">
        <v>10.08359948922396</v>
      </c>
      <c r="U14" s="695">
        <v>10.297227224911829</v>
      </c>
      <c r="V14" s="120">
        <v>10.096104304067524</v>
      </c>
      <c r="W14" s="120">
        <v>10.158785707871692</v>
      </c>
      <c r="X14" s="120">
        <v>10.08071071166235</v>
      </c>
      <c r="Y14" s="120">
        <v>9.95198976207549</v>
      </c>
    </row>
    <row r="15" spans="1:25" s="97" customFormat="1" ht="12.75">
      <c r="A15" s="689" t="s">
        <v>68</v>
      </c>
      <c r="B15" s="699"/>
      <c r="C15" s="678"/>
      <c r="D15" s="90"/>
      <c r="E15" s="90"/>
      <c r="F15" s="112"/>
      <c r="G15" s="112"/>
      <c r="H15" s="112"/>
      <c r="I15" s="529"/>
      <c r="J15" s="709"/>
      <c r="K15" s="678"/>
      <c r="L15" s="678"/>
      <c r="M15" s="90"/>
      <c r="N15" s="112"/>
      <c r="O15" s="112"/>
      <c r="P15" s="112"/>
      <c r="Q15" s="112"/>
      <c r="R15" s="695"/>
      <c r="S15" s="679"/>
      <c r="T15" s="120"/>
      <c r="U15" s="695"/>
      <c r="V15" s="120"/>
      <c r="W15" s="120"/>
      <c r="X15" s="120"/>
      <c r="Y15" s="120"/>
    </row>
    <row r="16" spans="1:25" ht="12.75">
      <c r="A16" s="689" t="s">
        <v>69</v>
      </c>
      <c r="B16" s="698">
        <v>84902.04136322855</v>
      </c>
      <c r="C16" s="88">
        <v>84271.89091009668</v>
      </c>
      <c r="D16" s="88">
        <v>85911.70739680978</v>
      </c>
      <c r="E16" s="88">
        <v>80984.84288741248</v>
      </c>
      <c r="F16" s="111">
        <v>78618.66920799337</v>
      </c>
      <c r="G16" s="111">
        <v>76895.9662</v>
      </c>
      <c r="H16" s="111">
        <v>79785.1954</v>
      </c>
      <c r="I16" s="316">
        <v>79689.2663876468</v>
      </c>
      <c r="J16" s="708">
        <v>852343.1923277188</v>
      </c>
      <c r="K16" s="677">
        <v>848528.3892829305</v>
      </c>
      <c r="L16" s="677">
        <v>847818.7628609972</v>
      </c>
      <c r="M16" s="88">
        <v>810381.2300868923</v>
      </c>
      <c r="N16" s="111">
        <v>773979.7114735543</v>
      </c>
      <c r="O16" s="111">
        <v>758577.896</v>
      </c>
      <c r="P16" s="111">
        <v>783073.22</v>
      </c>
      <c r="Q16" s="111">
        <v>770685.2202393104</v>
      </c>
      <c r="R16" s="696">
        <v>10.039136617236537</v>
      </c>
      <c r="S16" s="100">
        <v>10.068937342205379</v>
      </c>
      <c r="T16" s="121">
        <v>9.868489272889015</v>
      </c>
      <c r="U16" s="696">
        <v>10.006579023849046</v>
      </c>
      <c r="V16" s="121">
        <v>9.844731782802318</v>
      </c>
      <c r="W16" s="121">
        <v>9.864989458965924</v>
      </c>
      <c r="X16" s="121">
        <v>9.814768467684921</v>
      </c>
      <c r="Y16" s="121">
        <v>9.671129565810382</v>
      </c>
    </row>
    <row r="17" spans="1:25" ht="12.75">
      <c r="A17" s="691" t="s">
        <v>222</v>
      </c>
      <c r="B17" s="704">
        <v>17853.727901144648</v>
      </c>
      <c r="C17" s="113">
        <v>17722.440174875337</v>
      </c>
      <c r="D17" s="113">
        <v>17775.475704783064</v>
      </c>
      <c r="E17" s="113">
        <v>16471.4801244984</v>
      </c>
      <c r="F17" s="114">
        <v>16665.953710464004</v>
      </c>
      <c r="G17" s="114">
        <v>16918.5792</v>
      </c>
      <c r="H17" s="114">
        <v>18331.174</v>
      </c>
      <c r="I17" s="530">
        <v>17546.026078679202</v>
      </c>
      <c r="J17" s="710">
        <v>200506.475895286</v>
      </c>
      <c r="K17" s="705">
        <v>194943.29725713324</v>
      </c>
      <c r="L17" s="705">
        <v>197721.2637012957</v>
      </c>
      <c r="M17" s="113">
        <v>193148.67247115902</v>
      </c>
      <c r="N17" s="114">
        <v>188023.7800849342</v>
      </c>
      <c r="O17" s="114">
        <v>194463.967</v>
      </c>
      <c r="P17" s="114">
        <v>206009.51600000006</v>
      </c>
      <c r="Q17" s="114">
        <v>196999.41489798203</v>
      </c>
      <c r="R17" s="697">
        <v>11.23051034526134</v>
      </c>
      <c r="S17" s="122">
        <v>10.999799989930253</v>
      </c>
      <c r="T17" s="123">
        <v>11.123261452186759</v>
      </c>
      <c r="U17" s="697">
        <v>11.726248704503773</v>
      </c>
      <c r="V17" s="123">
        <v>11.281909415533793</v>
      </c>
      <c r="W17" s="123">
        <v>11.494107436633923</v>
      </c>
      <c r="X17" s="123">
        <v>11.23820634728578</v>
      </c>
      <c r="Y17" s="123">
        <v>11.227580194774873</v>
      </c>
    </row>
    <row r="18" spans="1:28" ht="12.75">
      <c r="A18" s="98"/>
      <c r="B18" s="98"/>
      <c r="C18" s="98"/>
      <c r="D18" s="98"/>
      <c r="E18" s="91"/>
      <c r="F18" s="91"/>
      <c r="G18" s="91"/>
      <c r="H18" s="91"/>
      <c r="I18" s="91"/>
      <c r="J18" s="91"/>
      <c r="K18" s="91"/>
      <c r="L18" s="91"/>
      <c r="M18" s="91"/>
      <c r="N18" s="91"/>
      <c r="O18" s="91"/>
      <c r="P18" s="91"/>
      <c r="Q18" s="91"/>
      <c r="R18" s="91"/>
      <c r="S18" s="91"/>
      <c r="T18" s="91"/>
      <c r="U18" s="91"/>
      <c r="V18" s="91"/>
      <c r="W18" s="102"/>
      <c r="X18" s="102"/>
      <c r="Y18" s="102"/>
      <c r="Z18" s="102"/>
      <c r="AA18" s="102"/>
      <c r="AB18" s="101"/>
    </row>
    <row r="19" spans="1:21" ht="12.75">
      <c r="A19" s="517" t="s">
        <v>280</v>
      </c>
      <c r="B19" s="517"/>
      <c r="C19" s="517"/>
      <c r="D19" s="517"/>
      <c r="H19" s="107"/>
      <c r="I19" s="107"/>
      <c r="J19" s="107"/>
      <c r="K19" s="107"/>
      <c r="L19" s="107"/>
      <c r="M19" s="103"/>
      <c r="N19" s="103"/>
      <c r="P19" s="108"/>
      <c r="Q19" s="108"/>
      <c r="R19" s="108"/>
      <c r="S19" s="108"/>
      <c r="T19" s="108"/>
      <c r="U19" s="103"/>
    </row>
    <row r="20" spans="8:21" ht="13.5" customHeight="1">
      <c r="H20" s="107"/>
      <c r="I20" s="107"/>
      <c r="J20" s="107"/>
      <c r="K20" s="107"/>
      <c r="L20" s="107"/>
      <c r="M20" s="103"/>
      <c r="O20" s="103"/>
      <c r="P20" s="108"/>
      <c r="Q20" s="108"/>
      <c r="R20" s="108"/>
      <c r="S20" s="108"/>
      <c r="T20" s="108"/>
      <c r="U20" s="103"/>
    </row>
    <row r="21" spans="1:16" ht="12.75">
      <c r="A21" s="681"/>
      <c r="B21" s="682"/>
      <c r="C21" s="682"/>
      <c r="D21" s="682"/>
      <c r="E21" s="683"/>
      <c r="F21" s="683"/>
      <c r="G21" s="683"/>
      <c r="H21" s="682"/>
      <c r="I21"/>
      <c r="J21" s="684"/>
      <c r="K21" s="684"/>
      <c r="L21" s="684"/>
      <c r="M21" s="684"/>
      <c r="N21" s="684"/>
      <c r="O21" s="684"/>
      <c r="P21" s="684"/>
    </row>
    <row r="22" spans="1:16" ht="12.75">
      <c r="A22" s="685"/>
      <c r="B22" s="686"/>
      <c r="C22" s="686"/>
      <c r="D22" s="686"/>
      <c r="E22" s="683"/>
      <c r="F22" s="687"/>
      <c r="G22" s="687"/>
      <c r="H22" s="686"/>
      <c r="I22"/>
      <c r="J22" s="687"/>
      <c r="K22" s="686"/>
      <c r="L22" s="686"/>
      <c r="M22" s="686"/>
      <c r="N22" s="686"/>
      <c r="O22" s="686"/>
      <c r="P22" s="686"/>
    </row>
  </sheetData>
  <sheetProtection/>
  <mergeCells count="4">
    <mergeCell ref="A4:A5"/>
    <mergeCell ref="B4:I4"/>
    <mergeCell ref="J4:Q4"/>
    <mergeCell ref="R4:Y4"/>
  </mergeCells>
  <hyperlinks>
    <hyperlink ref="G2" location="Sommaire!A1" display="Retour au sommaire"/>
  </hyperlinks>
  <printOptions/>
  <pageMargins left="0.75" right="0.75" top="1" bottom="1" header="0.4921259845" footer="0.4921259845"/>
  <pageSetup fitToHeight="1" fitToWidth="1" horizontalDpi="600" verticalDpi="600" orientation="landscape" paperSize="9" scale="51" r:id="rId1"/>
  <headerFooter alignWithMargins="0">
    <oddFooter>&amp;L&amp;F&amp;R&amp;D&amp;T</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D33"/>
  <sheetViews>
    <sheetView zoomScalePageLayoutView="0" workbookViewId="0" topLeftCell="A1">
      <pane xSplit="1" ySplit="30" topLeftCell="B3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25.57421875" style="129" customWidth="1"/>
    <col min="2" max="4" width="12.28125" style="129" customWidth="1"/>
    <col min="5" max="5" width="11.7109375" style="129" customWidth="1"/>
    <col min="6" max="7" width="12.140625" style="129" customWidth="1"/>
    <col min="8" max="8" width="11.7109375" style="129" customWidth="1"/>
    <col min="9" max="9" width="10.7109375" style="129" customWidth="1"/>
    <col min="10" max="12" width="12.140625" style="129" customWidth="1"/>
    <col min="13" max="13" width="13.140625" style="129" customWidth="1"/>
    <col min="14" max="15" width="11.00390625" style="129" customWidth="1"/>
    <col min="16" max="16" width="11.57421875" style="129" customWidth="1"/>
    <col min="17" max="17" width="12.140625" style="129" customWidth="1"/>
    <col min="18" max="22" width="10.00390625" style="129" customWidth="1"/>
    <col min="23" max="28" width="8.28125" style="129" customWidth="1"/>
    <col min="29" max="31" width="7.00390625" style="129" customWidth="1"/>
    <col min="32" max="16384" width="11.421875" style="129" customWidth="1"/>
  </cols>
  <sheetData>
    <row r="1" spans="1:4" ht="15.75">
      <c r="A1" s="80" t="s">
        <v>70</v>
      </c>
      <c r="B1" s="80"/>
      <c r="C1" s="80"/>
      <c r="D1" s="80"/>
    </row>
    <row r="2" spans="1:14" ht="12.75">
      <c r="A2" s="130" t="s">
        <v>295</v>
      </c>
      <c r="B2" s="130"/>
      <c r="C2" s="130"/>
      <c r="D2" s="130"/>
      <c r="N2" s="248" t="s">
        <v>150</v>
      </c>
    </row>
    <row r="3" spans="1:25" s="131" customFormat="1" ht="21" customHeight="1">
      <c r="A3" s="863" t="s">
        <v>15</v>
      </c>
      <c r="B3" s="859" t="s">
        <v>66</v>
      </c>
      <c r="C3" s="860"/>
      <c r="D3" s="860"/>
      <c r="E3" s="860"/>
      <c r="F3" s="860"/>
      <c r="G3" s="860"/>
      <c r="H3" s="860"/>
      <c r="I3" s="860"/>
      <c r="J3" s="859" t="s">
        <v>67</v>
      </c>
      <c r="K3" s="860"/>
      <c r="L3" s="860"/>
      <c r="M3" s="860"/>
      <c r="N3" s="860"/>
      <c r="O3" s="860"/>
      <c r="P3" s="860"/>
      <c r="Q3" s="861"/>
      <c r="R3" s="862" t="s">
        <v>65</v>
      </c>
      <c r="S3" s="860"/>
      <c r="T3" s="860"/>
      <c r="U3" s="860"/>
      <c r="V3" s="860"/>
      <c r="W3" s="860"/>
      <c r="X3" s="860"/>
      <c r="Y3" s="861"/>
    </row>
    <row r="4" spans="1:25" s="131" customFormat="1" ht="15" customHeight="1">
      <c r="A4" s="864"/>
      <c r="B4" s="921">
        <v>2005</v>
      </c>
      <c r="C4" s="921">
        <v>2006</v>
      </c>
      <c r="D4" s="921">
        <v>2007</v>
      </c>
      <c r="E4" s="567">
        <v>2008</v>
      </c>
      <c r="F4" s="347">
        <v>2009</v>
      </c>
      <c r="G4" s="567">
        <v>2010</v>
      </c>
      <c r="H4" s="348">
        <v>2011</v>
      </c>
      <c r="I4" s="922">
        <v>2012</v>
      </c>
      <c r="J4" s="921">
        <v>2005</v>
      </c>
      <c r="K4" s="921">
        <v>2006</v>
      </c>
      <c r="L4" s="921">
        <v>2007</v>
      </c>
      <c r="M4" s="567">
        <v>2008</v>
      </c>
      <c r="N4" s="347">
        <v>2009</v>
      </c>
      <c r="O4" s="567">
        <v>2010</v>
      </c>
      <c r="P4" s="348">
        <v>2011</v>
      </c>
      <c r="Q4" s="922">
        <v>2012</v>
      </c>
      <c r="R4" s="921">
        <v>2005</v>
      </c>
      <c r="S4" s="921">
        <v>2006</v>
      </c>
      <c r="T4" s="921">
        <v>2007</v>
      </c>
      <c r="U4" s="567">
        <v>2008</v>
      </c>
      <c r="V4" s="347">
        <v>2009</v>
      </c>
      <c r="W4" s="567">
        <v>2010</v>
      </c>
      <c r="X4" s="348">
        <v>2011</v>
      </c>
      <c r="Y4" s="567">
        <v>2012</v>
      </c>
    </row>
    <row r="5" spans="1:27" ht="12.75">
      <c r="A5" s="712" t="s">
        <v>31</v>
      </c>
      <c r="B5" s="720">
        <v>3329.7911699999972</v>
      </c>
      <c r="C5" s="134">
        <v>2856.84374</v>
      </c>
      <c r="D5" s="134">
        <v>3113.7510199999992</v>
      </c>
      <c r="E5" s="134">
        <v>2912.613749999998</v>
      </c>
      <c r="F5" s="135">
        <v>3278.2723346561897</v>
      </c>
      <c r="G5" s="135">
        <v>2989.80171</v>
      </c>
      <c r="H5" s="135">
        <v>3387.27007</v>
      </c>
      <c r="I5" s="531">
        <v>3375.433653947545</v>
      </c>
      <c r="J5" s="737">
        <v>13663.97222</v>
      </c>
      <c r="K5" s="727">
        <v>12625.215700000004</v>
      </c>
      <c r="L5" s="134">
        <v>13836.407949999997</v>
      </c>
      <c r="M5" s="134">
        <v>12016.326929999997</v>
      </c>
      <c r="N5" s="135">
        <v>13474.272913291628</v>
      </c>
      <c r="O5" s="135">
        <v>12447.4731</v>
      </c>
      <c r="P5" s="135">
        <v>14609.2755</v>
      </c>
      <c r="Q5" s="531">
        <v>13962.066040308471</v>
      </c>
      <c r="R5" s="732">
        <f>M5/H5</f>
        <v>3.547495972176791</v>
      </c>
      <c r="S5" s="716">
        <f aca="true" t="shared" si="0" ref="S5:S20">N5/I5</f>
        <v>3.991864244623373</v>
      </c>
      <c r="T5" s="140">
        <f aca="true" t="shared" si="1" ref="T5:T20">O5/J5</f>
        <v>0.9109703166536444</v>
      </c>
      <c r="U5" s="716">
        <v>4.125616357472736</v>
      </c>
      <c r="V5" s="140">
        <v>4.110174975656728</v>
      </c>
      <c r="W5" s="140">
        <v>4.16331058289481</v>
      </c>
      <c r="X5" s="140">
        <v>4.312994003457185</v>
      </c>
      <c r="Y5" s="732">
        <v>4.136376973068316</v>
      </c>
      <c r="AA5" s="507"/>
    </row>
    <row r="6" spans="1:27" ht="12.75">
      <c r="A6" s="713" t="s">
        <v>32</v>
      </c>
      <c r="B6" s="721">
        <v>12798.209469999994</v>
      </c>
      <c r="C6" s="127">
        <v>13154.039879999991</v>
      </c>
      <c r="D6" s="127">
        <v>12742.207410000003</v>
      </c>
      <c r="E6" s="127">
        <v>11711.498870000007</v>
      </c>
      <c r="F6" s="136">
        <v>11441.707357466632</v>
      </c>
      <c r="G6" s="136">
        <v>11346.8638</v>
      </c>
      <c r="H6" s="136">
        <v>11734.5872</v>
      </c>
      <c r="I6" s="532">
        <v>11252.988027088679</v>
      </c>
      <c r="J6" s="738">
        <v>85629.68863999998</v>
      </c>
      <c r="K6" s="728">
        <v>87856.74835999997</v>
      </c>
      <c r="L6" s="127">
        <v>87879.01645000008</v>
      </c>
      <c r="M6" s="127">
        <v>75383.51861999997</v>
      </c>
      <c r="N6" s="136">
        <v>72994.12387011966</v>
      </c>
      <c r="O6" s="136">
        <v>72176.1813</v>
      </c>
      <c r="P6" s="136">
        <v>76764.951</v>
      </c>
      <c r="Q6" s="532">
        <v>75680.32823069202</v>
      </c>
      <c r="R6" s="733">
        <f aca="true" t="shared" si="2" ref="R6:R20">M6/H6</f>
        <v>6.424045203737544</v>
      </c>
      <c r="S6" s="717">
        <f t="shared" si="0"/>
        <v>6.486643698047581</v>
      </c>
      <c r="T6" s="141">
        <f t="shared" si="1"/>
        <v>0.8428873495434447</v>
      </c>
      <c r="U6" s="717">
        <v>6.436709720657637</v>
      </c>
      <c r="V6" s="141">
        <v>6.379653105048622</v>
      </c>
      <c r="W6" s="141">
        <v>6.360892540192472</v>
      </c>
      <c r="X6" s="141">
        <v>6.541768337619921</v>
      </c>
      <c r="Y6" s="733">
        <v>6.725354016951859</v>
      </c>
      <c r="AA6" s="507"/>
    </row>
    <row r="7" spans="1:27" ht="12.75">
      <c r="A7" s="713" t="s">
        <v>33</v>
      </c>
      <c r="B7" s="721">
        <v>5693.671450000002</v>
      </c>
      <c r="C7" s="127">
        <v>5715.582099999995</v>
      </c>
      <c r="D7" s="127">
        <v>6407.783949999999</v>
      </c>
      <c r="E7" s="127">
        <v>5477.692439999998</v>
      </c>
      <c r="F7" s="136">
        <v>5327.819218291599</v>
      </c>
      <c r="G7" s="136">
        <v>5097.60438</v>
      </c>
      <c r="H7" s="136">
        <v>5260.56778</v>
      </c>
      <c r="I7" s="532">
        <v>5635.60562969827</v>
      </c>
      <c r="J7" s="738">
        <v>31236.16530999999</v>
      </c>
      <c r="K7" s="728">
        <v>29698.346019999983</v>
      </c>
      <c r="L7" s="127">
        <v>34235.49836000001</v>
      </c>
      <c r="M7" s="127">
        <v>29873.48811000001</v>
      </c>
      <c r="N7" s="136">
        <v>24629.39200695583</v>
      </c>
      <c r="O7" s="136">
        <v>25008.9879</v>
      </c>
      <c r="P7" s="136">
        <v>27670.1384</v>
      </c>
      <c r="Q7" s="532">
        <v>29817.880470819273</v>
      </c>
      <c r="R7" s="733">
        <f t="shared" si="2"/>
        <v>5.678757381204203</v>
      </c>
      <c r="S7" s="717">
        <f t="shared" si="0"/>
        <v>4.370318582472295</v>
      </c>
      <c r="T7" s="141">
        <f t="shared" si="1"/>
        <v>0.8006420651126976</v>
      </c>
      <c r="U7" s="717">
        <v>5.453662913210224</v>
      </c>
      <c r="V7" s="141">
        <v>4.622790488535647</v>
      </c>
      <c r="W7" s="141">
        <v>4.906027623116567</v>
      </c>
      <c r="X7" s="141">
        <v>5.259914814746479</v>
      </c>
      <c r="Y7" s="733">
        <v>5.290980673609647</v>
      </c>
      <c r="AA7" s="507"/>
    </row>
    <row r="8" spans="1:27" ht="12.75">
      <c r="A8" s="713" t="s">
        <v>35</v>
      </c>
      <c r="B8" s="721">
        <v>7117.947900000004</v>
      </c>
      <c r="C8" s="127">
        <v>6218.290319999996</v>
      </c>
      <c r="D8" s="127">
        <v>6596.142029999996</v>
      </c>
      <c r="E8" s="127">
        <v>6091.994480000005</v>
      </c>
      <c r="F8" s="136">
        <v>6496.141946888516</v>
      </c>
      <c r="G8" s="136">
        <v>6218.90248</v>
      </c>
      <c r="H8" s="136">
        <v>5680.05845</v>
      </c>
      <c r="I8" s="532">
        <v>5574.927774066559</v>
      </c>
      <c r="J8" s="738">
        <v>30985.51994000003</v>
      </c>
      <c r="K8" s="728">
        <v>27938.408239999982</v>
      </c>
      <c r="L8" s="127">
        <v>28250.192089999997</v>
      </c>
      <c r="M8" s="127">
        <v>25592.116530000014</v>
      </c>
      <c r="N8" s="136">
        <v>28572.08970846518</v>
      </c>
      <c r="O8" s="136">
        <v>25875.2393</v>
      </c>
      <c r="P8" s="136">
        <v>21720.1785</v>
      </c>
      <c r="Q8" s="532">
        <v>23078.2639348557</v>
      </c>
      <c r="R8" s="733">
        <f t="shared" si="2"/>
        <v>4.505607953735056</v>
      </c>
      <c r="S8" s="717">
        <f t="shared" si="0"/>
        <v>5.125104910125793</v>
      </c>
      <c r="T8" s="141">
        <f t="shared" si="1"/>
        <v>0.8350752012586682</v>
      </c>
      <c r="U8" s="717">
        <v>4.200942173210898</v>
      </c>
      <c r="V8" s="141">
        <v>4.3983167150697</v>
      </c>
      <c r="W8" s="141">
        <v>4.160740481654892</v>
      </c>
      <c r="X8" s="141">
        <v>3.823935737844388</v>
      </c>
      <c r="Y8" s="733">
        <v>4.139652542623266</v>
      </c>
      <c r="AA8" s="507"/>
    </row>
    <row r="9" spans="1:27" ht="12.75">
      <c r="A9" s="713" t="s">
        <v>36</v>
      </c>
      <c r="B9" s="721">
        <v>14055.81222999999</v>
      </c>
      <c r="C9" s="127">
        <v>13822.836489999987</v>
      </c>
      <c r="D9" s="127">
        <v>14260.987929999985</v>
      </c>
      <c r="E9" s="127">
        <v>13083.15867</v>
      </c>
      <c r="F9" s="136">
        <v>12756.546986250058</v>
      </c>
      <c r="G9" s="136">
        <v>12260.5054</v>
      </c>
      <c r="H9" s="136">
        <v>13338.7468</v>
      </c>
      <c r="I9" s="532">
        <v>13521.858571311423</v>
      </c>
      <c r="J9" s="738">
        <v>90760.76639000003</v>
      </c>
      <c r="K9" s="728">
        <v>91298.91386000002</v>
      </c>
      <c r="L9" s="127">
        <v>88591.84935999988</v>
      </c>
      <c r="M9" s="127">
        <v>82883.0143299999</v>
      </c>
      <c r="N9" s="136">
        <v>79460.24394745793</v>
      </c>
      <c r="O9" s="136">
        <v>76148.3467</v>
      </c>
      <c r="P9" s="136">
        <v>81854.0756</v>
      </c>
      <c r="Q9" s="532">
        <v>81271.19732917371</v>
      </c>
      <c r="R9" s="733">
        <f t="shared" si="2"/>
        <v>6.213703249093828</v>
      </c>
      <c r="S9" s="717">
        <f t="shared" si="0"/>
        <v>5.876429155681625</v>
      </c>
      <c r="T9" s="141">
        <f t="shared" si="1"/>
        <v>0.8390007018317771</v>
      </c>
      <c r="U9" s="717">
        <v>6.335092038595592</v>
      </c>
      <c r="V9" s="141">
        <v>6.228977483727062</v>
      </c>
      <c r="W9" s="141">
        <v>6.210865230726948</v>
      </c>
      <c r="X9" s="141">
        <v>6.136564163583943</v>
      </c>
      <c r="Y9" s="733">
        <v>6.010357000893523</v>
      </c>
      <c r="AA9" s="507"/>
    </row>
    <row r="10" spans="1:27" ht="12.75">
      <c r="A10" s="713" t="s">
        <v>37</v>
      </c>
      <c r="B10" s="721">
        <v>9853.078050000004</v>
      </c>
      <c r="C10" s="127">
        <v>9049.972590000005</v>
      </c>
      <c r="D10" s="127">
        <v>9193.636670000004</v>
      </c>
      <c r="E10" s="127">
        <v>8516.720519999997</v>
      </c>
      <c r="F10" s="136">
        <v>8225.207771350357</v>
      </c>
      <c r="G10" s="136">
        <v>7920.10373</v>
      </c>
      <c r="H10" s="136">
        <v>7932.5664</v>
      </c>
      <c r="I10" s="532">
        <v>8078.461605160333</v>
      </c>
      <c r="J10" s="738">
        <v>35495.619289999995</v>
      </c>
      <c r="K10" s="728">
        <v>35091.47985</v>
      </c>
      <c r="L10" s="127">
        <v>32134.14423000004</v>
      </c>
      <c r="M10" s="127">
        <v>29965.443809999993</v>
      </c>
      <c r="N10" s="136">
        <v>29660.814084911646</v>
      </c>
      <c r="O10" s="136">
        <v>29015.1059</v>
      </c>
      <c r="P10" s="136">
        <v>29724.4378</v>
      </c>
      <c r="Q10" s="532">
        <v>30132.598320636214</v>
      </c>
      <c r="R10" s="733">
        <f t="shared" si="2"/>
        <v>3.7775219643922546</v>
      </c>
      <c r="S10" s="717">
        <f t="shared" si="0"/>
        <v>3.671591886500396</v>
      </c>
      <c r="T10" s="141">
        <f t="shared" si="1"/>
        <v>0.8174277975810463</v>
      </c>
      <c r="U10" s="717">
        <v>3.518425166075545</v>
      </c>
      <c r="V10" s="141">
        <v>3.606086911047372</v>
      </c>
      <c r="W10" s="141">
        <v>3.6634754908696125</v>
      </c>
      <c r="X10" s="141">
        <v>3.7471401184867488</v>
      </c>
      <c r="Y10" s="733">
        <v>3.72999214372551</v>
      </c>
      <c r="AA10" s="507"/>
    </row>
    <row r="11" spans="1:27" ht="12.75">
      <c r="A11" s="713" t="s">
        <v>38</v>
      </c>
      <c r="B11" s="721">
        <v>3617.0191199999995</v>
      </c>
      <c r="C11" s="127">
        <v>3370.9632900000006</v>
      </c>
      <c r="D11" s="127">
        <v>3730.2642699999997</v>
      </c>
      <c r="E11" s="127">
        <v>3986.2792099999965</v>
      </c>
      <c r="F11" s="136">
        <v>3849.1361213102527</v>
      </c>
      <c r="G11" s="136">
        <v>3412.42215</v>
      </c>
      <c r="H11" s="136">
        <v>3795.19106</v>
      </c>
      <c r="I11" s="532">
        <v>3587.4380286739565</v>
      </c>
      <c r="J11" s="738">
        <v>12531.817740000004</v>
      </c>
      <c r="K11" s="728">
        <v>11485.747899999998</v>
      </c>
      <c r="L11" s="127">
        <v>12810.716169999994</v>
      </c>
      <c r="M11" s="127">
        <v>12609.89642</v>
      </c>
      <c r="N11" s="136">
        <v>12148.619361178584</v>
      </c>
      <c r="O11" s="136">
        <v>12590.5264</v>
      </c>
      <c r="P11" s="136">
        <v>13155.5859</v>
      </c>
      <c r="Q11" s="532">
        <v>11398.020474663432</v>
      </c>
      <c r="R11" s="733">
        <f t="shared" si="2"/>
        <v>3.322598578212291</v>
      </c>
      <c r="S11" s="717">
        <f t="shared" si="0"/>
        <v>3.386433232874309</v>
      </c>
      <c r="T11" s="141">
        <f t="shared" si="1"/>
        <v>1.0046847681013271</v>
      </c>
      <c r="U11" s="717">
        <v>3.163324934281262</v>
      </c>
      <c r="V11" s="141">
        <v>3.156193747973551</v>
      </c>
      <c r="W11" s="141">
        <v>3.6896157176801823</v>
      </c>
      <c r="X11" s="141">
        <v>3.466383033691063</v>
      </c>
      <c r="Y11" s="733">
        <v>3.1772034481321874</v>
      </c>
      <c r="AA11" s="507"/>
    </row>
    <row r="12" spans="1:27" ht="12.75">
      <c r="A12" s="713" t="s">
        <v>39</v>
      </c>
      <c r="B12" s="721">
        <v>1231.9049499999996</v>
      </c>
      <c r="C12" s="127">
        <v>1209.7124900000001</v>
      </c>
      <c r="D12" s="127">
        <v>1409.7296900000001</v>
      </c>
      <c r="E12" s="127">
        <v>1507.3957200000011</v>
      </c>
      <c r="F12" s="136">
        <v>1562.3099165016358</v>
      </c>
      <c r="G12" s="136">
        <v>1647.93162</v>
      </c>
      <c r="H12" s="136">
        <v>1751.27594</v>
      </c>
      <c r="I12" s="532">
        <v>1545.6419103904925</v>
      </c>
      <c r="J12" s="738">
        <v>16483.495530000004</v>
      </c>
      <c r="K12" s="728">
        <v>15281.398450000002</v>
      </c>
      <c r="L12" s="127">
        <v>17840.269830000005</v>
      </c>
      <c r="M12" s="127">
        <v>19059.6093</v>
      </c>
      <c r="N12" s="136">
        <v>19938.98713747005</v>
      </c>
      <c r="O12" s="136">
        <v>18330.7087</v>
      </c>
      <c r="P12" s="136">
        <v>20771.5464</v>
      </c>
      <c r="Q12" s="532">
        <v>20064.466571972538</v>
      </c>
      <c r="R12" s="733">
        <f t="shared" si="2"/>
        <v>10.883270228676812</v>
      </c>
      <c r="S12" s="717">
        <f t="shared" si="0"/>
        <v>12.900133597200819</v>
      </c>
      <c r="T12" s="141">
        <f t="shared" si="1"/>
        <v>1.1120644081007007</v>
      </c>
      <c r="U12" s="717">
        <v>12.644064890936527</v>
      </c>
      <c r="V12" s="141">
        <v>12.762504370527159</v>
      </c>
      <c r="W12" s="141">
        <v>11.123464394718027</v>
      </c>
      <c r="X12" s="141">
        <v>11.860807269470053</v>
      </c>
      <c r="Y12" s="733">
        <v>12.981316330186356</v>
      </c>
      <c r="AA12" s="507"/>
    </row>
    <row r="13" spans="1:27" ht="12.75">
      <c r="A13" s="713" t="s">
        <v>40</v>
      </c>
      <c r="B13" s="721">
        <v>3859.917990000001</v>
      </c>
      <c r="C13" s="127">
        <v>3386.53171</v>
      </c>
      <c r="D13" s="127">
        <v>3015.6912899999998</v>
      </c>
      <c r="E13" s="127">
        <v>3180.2207700000017</v>
      </c>
      <c r="F13" s="136">
        <v>3400.404937079181</v>
      </c>
      <c r="G13" s="136">
        <v>3134.15075</v>
      </c>
      <c r="H13" s="136">
        <v>3086.32073</v>
      </c>
      <c r="I13" s="532">
        <v>3189.287897283238</v>
      </c>
      <c r="J13" s="738">
        <v>18446.88284</v>
      </c>
      <c r="K13" s="728">
        <v>16727.17542000001</v>
      </c>
      <c r="L13" s="127">
        <v>14003.160980000002</v>
      </c>
      <c r="M13" s="127">
        <v>14493.893640000004</v>
      </c>
      <c r="N13" s="136">
        <v>15312.90482005958</v>
      </c>
      <c r="O13" s="136">
        <v>14956.4992</v>
      </c>
      <c r="P13" s="136">
        <v>13916.7174</v>
      </c>
      <c r="Q13" s="532">
        <v>14461.823522153676</v>
      </c>
      <c r="R13" s="733">
        <f t="shared" si="2"/>
        <v>4.696172208907142</v>
      </c>
      <c r="S13" s="717">
        <f t="shared" si="0"/>
        <v>4.801355447748609</v>
      </c>
      <c r="T13" s="141">
        <f t="shared" si="1"/>
        <v>0.8107873470941392</v>
      </c>
      <c r="U13" s="717">
        <v>4.5575117855733005</v>
      </c>
      <c r="V13" s="141">
        <v>4.503259201009391</v>
      </c>
      <c r="W13" s="141">
        <v>4.772105872699328</v>
      </c>
      <c r="X13" s="141">
        <v>4.509161107180199</v>
      </c>
      <c r="Y13" s="733">
        <v>4.534499232406341</v>
      </c>
      <c r="AA13" s="507"/>
    </row>
    <row r="14" spans="1:27" ht="12.75">
      <c r="A14" s="713" t="s">
        <v>263</v>
      </c>
      <c r="B14" s="721">
        <v>14279.07622999998</v>
      </c>
      <c r="C14" s="127">
        <v>14730.44378000002</v>
      </c>
      <c r="D14" s="127">
        <v>14905.294189999993</v>
      </c>
      <c r="E14" s="127">
        <v>14043.276960000007</v>
      </c>
      <c r="F14" s="136">
        <v>13703.377686800506</v>
      </c>
      <c r="G14" s="136">
        <v>13925.586</v>
      </c>
      <c r="H14" s="136">
        <v>13896.5312</v>
      </c>
      <c r="I14" s="532">
        <v>13860.22209567154</v>
      </c>
      <c r="J14" s="738">
        <v>49811.81639</v>
      </c>
      <c r="K14" s="728">
        <v>53529.206790000026</v>
      </c>
      <c r="L14" s="127">
        <v>55737.59261999998</v>
      </c>
      <c r="M14" s="127">
        <v>53368.81131999999</v>
      </c>
      <c r="N14" s="136">
        <v>45544.30638473165</v>
      </c>
      <c r="O14" s="136">
        <v>47405.2013</v>
      </c>
      <c r="P14" s="136">
        <v>48777.1353</v>
      </c>
      <c r="Q14" s="532">
        <v>48330.05530020053</v>
      </c>
      <c r="R14" s="733">
        <f t="shared" si="2"/>
        <v>3.840441226080937</v>
      </c>
      <c r="S14" s="717">
        <f t="shared" si="0"/>
        <v>3.285972336543933</v>
      </c>
      <c r="T14" s="141">
        <f t="shared" si="1"/>
        <v>0.9516858596129584</v>
      </c>
      <c r="U14" s="717">
        <v>3.800310388523447</v>
      </c>
      <c r="V14" s="141">
        <v>3.3235825083184607</v>
      </c>
      <c r="W14" s="141">
        <v>3.4041799964468282</v>
      </c>
      <c r="X14" s="141">
        <v>3.510022364430053</v>
      </c>
      <c r="Y14" s="733">
        <v>3.486961101099073</v>
      </c>
      <c r="AA14" s="507"/>
    </row>
    <row r="15" spans="1:27" ht="12.75">
      <c r="A15" s="713" t="s">
        <v>42</v>
      </c>
      <c r="B15" s="721">
        <v>12483.996119999987</v>
      </c>
      <c r="C15" s="127">
        <v>12503.570710000005</v>
      </c>
      <c r="D15" s="127">
        <v>12657.194680000008</v>
      </c>
      <c r="E15" s="127">
        <v>12781.210840000002</v>
      </c>
      <c r="F15" s="136">
        <v>12580.479519812037</v>
      </c>
      <c r="G15" s="136">
        <v>12477.7087</v>
      </c>
      <c r="H15" s="136">
        <v>12921.5728</v>
      </c>
      <c r="I15" s="532">
        <v>13016.90274098908</v>
      </c>
      <c r="J15" s="738">
        <v>92261.04763000016</v>
      </c>
      <c r="K15" s="728">
        <v>96837.82624999987</v>
      </c>
      <c r="L15" s="127">
        <v>96308.51999000007</v>
      </c>
      <c r="M15" s="127">
        <v>97650.77361999976</v>
      </c>
      <c r="N15" s="136">
        <v>95279.34571120722</v>
      </c>
      <c r="O15" s="136">
        <v>93876.8853</v>
      </c>
      <c r="P15" s="136">
        <v>99631.2479</v>
      </c>
      <c r="Q15" s="532">
        <v>96504.11167386513</v>
      </c>
      <c r="R15" s="733">
        <f t="shared" si="2"/>
        <v>7.557189448330916</v>
      </c>
      <c r="S15" s="717">
        <f t="shared" si="0"/>
        <v>7.3196633336731445</v>
      </c>
      <c r="T15" s="141">
        <f t="shared" si="1"/>
        <v>1.0175137580973492</v>
      </c>
      <c r="U15" s="717">
        <v>7.640181735707894</v>
      </c>
      <c r="V15" s="141">
        <v>7.573586170635154</v>
      </c>
      <c r="W15" s="141">
        <v>7.523567632252867</v>
      </c>
      <c r="X15" s="141">
        <v>7.71045827331484</v>
      </c>
      <c r="Y15" s="733">
        <v>7.4137537626352685</v>
      </c>
      <c r="AA15" s="507"/>
    </row>
    <row r="16" spans="1:27" ht="12.75">
      <c r="A16" s="713" t="s">
        <v>43</v>
      </c>
      <c r="B16" s="721">
        <v>2535.806840000002</v>
      </c>
      <c r="C16" s="127">
        <v>2627.89748</v>
      </c>
      <c r="D16" s="127">
        <v>2957.119150000001</v>
      </c>
      <c r="E16" s="127">
        <v>2673.895940000003</v>
      </c>
      <c r="F16" s="136">
        <v>2537.825793508944</v>
      </c>
      <c r="G16" s="136">
        <v>2119.06532</v>
      </c>
      <c r="H16" s="136">
        <v>2438.86417</v>
      </c>
      <c r="I16" s="532">
        <v>2086.328346825097</v>
      </c>
      <c r="J16" s="738">
        <v>16182.76484</v>
      </c>
      <c r="K16" s="728">
        <v>14518.167500000003</v>
      </c>
      <c r="L16" s="127">
        <v>14791.512389999993</v>
      </c>
      <c r="M16" s="127">
        <v>13669.241149999996</v>
      </c>
      <c r="N16" s="136">
        <v>13063.244610335227</v>
      </c>
      <c r="O16" s="136">
        <v>11398.0108</v>
      </c>
      <c r="P16" s="136">
        <v>13177.5893</v>
      </c>
      <c r="Q16" s="532">
        <v>11517.38205979288</v>
      </c>
      <c r="R16" s="733">
        <f t="shared" si="2"/>
        <v>5.604757049672019</v>
      </c>
      <c r="S16" s="717">
        <f t="shared" si="0"/>
        <v>6.2613560469589675</v>
      </c>
      <c r="T16" s="141">
        <f t="shared" si="1"/>
        <v>0.7043302496633203</v>
      </c>
      <c r="U16" s="717">
        <v>5.112106625211443</v>
      </c>
      <c r="V16" s="141">
        <v>5.147415809133705</v>
      </c>
      <c r="W16" s="141">
        <v>5.378791626866886</v>
      </c>
      <c r="X16" s="141">
        <v>5.40316654863153</v>
      </c>
      <c r="Y16" s="733">
        <v>5.520407215537112</v>
      </c>
      <c r="AA16" s="507"/>
    </row>
    <row r="17" spans="1:27" ht="12.75">
      <c r="A17" s="713" t="s">
        <v>44</v>
      </c>
      <c r="B17" s="721">
        <v>4935.69651</v>
      </c>
      <c r="C17" s="127">
        <v>4966.97465</v>
      </c>
      <c r="D17" s="127">
        <v>5287.605319999997</v>
      </c>
      <c r="E17" s="127">
        <v>4809.460960000003</v>
      </c>
      <c r="F17" s="136">
        <v>5021.757724573965</v>
      </c>
      <c r="G17" s="136">
        <v>5363.08609</v>
      </c>
      <c r="H17" s="136">
        <v>5178.64472</v>
      </c>
      <c r="I17" s="532">
        <v>5037.3133922167335</v>
      </c>
      <c r="J17" s="738">
        <v>21777.865580000005</v>
      </c>
      <c r="K17" s="728">
        <v>20934.60325</v>
      </c>
      <c r="L17" s="127">
        <v>22963.08516</v>
      </c>
      <c r="M17" s="127">
        <v>22057.676330000017</v>
      </c>
      <c r="N17" s="136">
        <v>20938.714498614278</v>
      </c>
      <c r="O17" s="136">
        <v>20707.5205</v>
      </c>
      <c r="P17" s="136">
        <v>21342.9547</v>
      </c>
      <c r="Q17" s="532">
        <v>18929.607266401017</v>
      </c>
      <c r="R17" s="733">
        <f t="shared" si="2"/>
        <v>4.259353078386118</v>
      </c>
      <c r="S17" s="717">
        <f t="shared" si="0"/>
        <v>4.1567226154654495</v>
      </c>
      <c r="T17" s="141">
        <f t="shared" si="1"/>
        <v>0.9508516995814791</v>
      </c>
      <c r="U17" s="717">
        <v>4.586309466581054</v>
      </c>
      <c r="V17" s="141">
        <v>4.1695987036870985</v>
      </c>
      <c r="W17" s="141">
        <v>3.861120286435678</v>
      </c>
      <c r="X17" s="141">
        <v>4.121339820353615</v>
      </c>
      <c r="Y17" s="733">
        <v>3.7578776209654894</v>
      </c>
      <c r="AA17" s="507"/>
    </row>
    <row r="18" spans="1:27" ht="12.75">
      <c r="A18" s="713" t="s">
        <v>45</v>
      </c>
      <c r="B18" s="721">
        <v>10066.043109999993</v>
      </c>
      <c r="C18" s="127">
        <v>9488.780829999989</v>
      </c>
      <c r="D18" s="127">
        <v>9985.22135000001</v>
      </c>
      <c r="E18" s="127">
        <v>9396.152270000006</v>
      </c>
      <c r="F18" s="136">
        <v>9040.63445615305</v>
      </c>
      <c r="G18" s="136">
        <v>8888.88845</v>
      </c>
      <c r="H18" s="136">
        <v>9423.64042</v>
      </c>
      <c r="I18" s="532">
        <v>9641.758109413215</v>
      </c>
      <c r="J18" s="738">
        <v>59111.28806999996</v>
      </c>
      <c r="K18" s="728">
        <v>59118.258639999935</v>
      </c>
      <c r="L18" s="127">
        <v>58524.07108999995</v>
      </c>
      <c r="M18" s="127">
        <v>54812.38999999991</v>
      </c>
      <c r="N18" s="136">
        <v>51888.46657746524</v>
      </c>
      <c r="O18" s="136">
        <v>49908.9887</v>
      </c>
      <c r="P18" s="136">
        <v>52299.8112</v>
      </c>
      <c r="Q18" s="532">
        <v>50818.969119780624</v>
      </c>
      <c r="R18" s="733">
        <f t="shared" si="2"/>
        <v>5.816477237784919</v>
      </c>
      <c r="S18" s="717">
        <f t="shared" si="0"/>
        <v>5.381639529704309</v>
      </c>
      <c r="T18" s="141">
        <f t="shared" si="1"/>
        <v>0.844322469185538</v>
      </c>
      <c r="U18" s="717">
        <v>5.833493160280583</v>
      </c>
      <c r="V18" s="141">
        <v>5.739471806887401</v>
      </c>
      <c r="W18" s="141">
        <v>5.61476150597885</v>
      </c>
      <c r="X18" s="141">
        <v>5.549852166366933</v>
      </c>
      <c r="Y18" s="733">
        <v>5.270716039864788</v>
      </c>
      <c r="AA18" s="507"/>
    </row>
    <row r="19" spans="1:27" ht="12.75">
      <c r="A19" s="713" t="s">
        <v>71</v>
      </c>
      <c r="B19" s="721">
        <v>6327.537269999998</v>
      </c>
      <c r="C19" s="127">
        <v>7009.884789999998</v>
      </c>
      <c r="D19" s="127">
        <v>6474.101779999999</v>
      </c>
      <c r="E19" s="127">
        <v>6169.070639999996</v>
      </c>
      <c r="F19" s="136">
        <v>6963.5611924431305</v>
      </c>
      <c r="G19" s="136">
        <v>6617.51798</v>
      </c>
      <c r="H19" s="136">
        <v>6541.40669</v>
      </c>
      <c r="I19" s="532">
        <v>6531.018170369278</v>
      </c>
      <c r="J19" s="738">
        <v>27252.551250000004</v>
      </c>
      <c r="K19" s="728">
        <v>27856.620109999996</v>
      </c>
      <c r="L19" s="127">
        <v>27265.75510000001</v>
      </c>
      <c r="M19" s="127">
        <v>24232.04658</v>
      </c>
      <c r="N19" s="136">
        <v>26159.385125937097</v>
      </c>
      <c r="O19" s="136">
        <v>26267.5688</v>
      </c>
      <c r="P19" s="136">
        <v>25413.3789</v>
      </c>
      <c r="Q19" s="532">
        <v>25085.90931627477</v>
      </c>
      <c r="R19" s="733">
        <f t="shared" si="2"/>
        <v>3.7044091169326148</v>
      </c>
      <c r="S19" s="717">
        <f t="shared" si="0"/>
        <v>4.005406881980545</v>
      </c>
      <c r="T19" s="141">
        <f t="shared" si="1"/>
        <v>0.9638572388704341</v>
      </c>
      <c r="U19" s="717">
        <v>3.9279898049603164</v>
      </c>
      <c r="V19" s="141">
        <v>3.7566102175314136</v>
      </c>
      <c r="W19" s="141">
        <v>3.9693989316520155</v>
      </c>
      <c r="X19" s="141">
        <v>3.8850021263545687</v>
      </c>
      <c r="Y19" s="733">
        <v>3.841041115164492</v>
      </c>
      <c r="AA19" s="507"/>
    </row>
    <row r="20" spans="1:27" ht="12.75">
      <c r="A20" s="713" t="s">
        <v>46</v>
      </c>
      <c r="B20" s="721">
        <v>14461.807749999982</v>
      </c>
      <c r="C20" s="127">
        <v>15584.367939999987</v>
      </c>
      <c r="D20" s="127">
        <v>15328.493810000004</v>
      </c>
      <c r="E20" s="127">
        <v>13754.64051</v>
      </c>
      <c r="F20" s="136">
        <v>13358.835252728408</v>
      </c>
      <c r="G20" s="136">
        <v>13121.4936</v>
      </c>
      <c r="H20" s="136">
        <v>13756.4354</v>
      </c>
      <c r="I20" s="532">
        <v>14213.453727344731</v>
      </c>
      <c r="J20" s="738">
        <v>73380.25656999992</v>
      </c>
      <c r="K20" s="728">
        <v>78899.30571999995</v>
      </c>
      <c r="L20" s="127">
        <v>77755.66313999996</v>
      </c>
      <c r="M20" s="127">
        <v>71339.86671000005</v>
      </c>
      <c r="N20" s="136">
        <v>69808.38523366506</v>
      </c>
      <c r="O20" s="136">
        <v>68616.2789</v>
      </c>
      <c r="P20" s="136">
        <v>68890.3165</v>
      </c>
      <c r="Q20" s="532">
        <v>68741.44197474266</v>
      </c>
      <c r="R20" s="733">
        <f t="shared" si="2"/>
        <v>5.185926777950053</v>
      </c>
      <c r="S20" s="717">
        <f t="shared" si="0"/>
        <v>4.911430154330705</v>
      </c>
      <c r="T20" s="141">
        <f t="shared" si="1"/>
        <v>0.9350782091439623</v>
      </c>
      <c r="U20" s="717">
        <v>5.18660350724063</v>
      </c>
      <c r="V20" s="141">
        <v>5.225634115025664</v>
      </c>
      <c r="W20" s="141">
        <v>5.2293039947830335</v>
      </c>
      <c r="X20" s="141">
        <v>5.007861011726919</v>
      </c>
      <c r="Y20" s="733">
        <v>4.836364425804094</v>
      </c>
      <c r="AA20" s="507"/>
    </row>
    <row r="21" spans="1:27" ht="12.75">
      <c r="A21" s="713" t="s">
        <v>34</v>
      </c>
      <c r="B21" s="721">
        <v>7357.722819999998</v>
      </c>
      <c r="C21" s="127">
        <v>7392.991560000005</v>
      </c>
      <c r="D21" s="127">
        <v>7154.335149999997</v>
      </c>
      <c r="E21" s="127">
        <v>6479.3148200000005</v>
      </c>
      <c r="F21" s="136">
        <v>6229.659841473722</v>
      </c>
      <c r="G21" s="136">
        <v>6455.2888</v>
      </c>
      <c r="H21" s="136">
        <v>7091.30022</v>
      </c>
      <c r="I21" s="532">
        <v>7189.037181130298</v>
      </c>
      <c r="J21" s="738">
        <v>35234.153699999995</v>
      </c>
      <c r="K21" s="728">
        <v>34790.33621000001</v>
      </c>
      <c r="L21" s="127">
        <v>34400.62668999999</v>
      </c>
      <c r="M21" s="127">
        <v>32256.567129999996</v>
      </c>
      <c r="N21" s="136">
        <v>29454.955405525892</v>
      </c>
      <c r="O21" s="136">
        <v>31694.7734</v>
      </c>
      <c r="P21" s="136">
        <v>34970.9582</v>
      </c>
      <c r="Q21" s="532">
        <v>35494.251150959346</v>
      </c>
      <c r="R21" s="733">
        <f aca="true" t="shared" si="3" ref="R21:T22">M21/H21</f>
        <v>4.548752151125255</v>
      </c>
      <c r="S21" s="717">
        <f t="shared" si="3"/>
        <v>4.0972044883616565</v>
      </c>
      <c r="T21" s="141">
        <f t="shared" si="3"/>
        <v>0.8995468904933568</v>
      </c>
      <c r="U21" s="717">
        <v>4.978391701300292</v>
      </c>
      <c r="V21" s="141">
        <v>4.728180375023152</v>
      </c>
      <c r="W21" s="141">
        <v>4.909892397068276</v>
      </c>
      <c r="X21" s="141">
        <v>4.931529778046825</v>
      </c>
      <c r="Y21" s="733">
        <v>4.937274666505307</v>
      </c>
      <c r="AA21" s="507"/>
    </row>
    <row r="22" spans="1:27" ht="12.75">
      <c r="A22" s="713" t="s">
        <v>41</v>
      </c>
      <c r="B22" s="721">
        <v>4510.980980000002</v>
      </c>
      <c r="C22" s="127">
        <v>4263.958039999998</v>
      </c>
      <c r="D22" s="127">
        <v>4342.441149999999</v>
      </c>
      <c r="E22" s="127">
        <v>4353.275779999996</v>
      </c>
      <c r="F22" s="136">
        <v>4188.296350226595</v>
      </c>
      <c r="G22" s="136">
        <v>3837.06054</v>
      </c>
      <c r="H22" s="136">
        <v>3903.71614</v>
      </c>
      <c r="I22" s="532">
        <v>3812.9328154480745</v>
      </c>
      <c r="J22" s="738">
        <v>15958.176629999998</v>
      </c>
      <c r="K22" s="728">
        <v>14122.202039999991</v>
      </c>
      <c r="L22" s="127">
        <v>15937.07763000001</v>
      </c>
      <c r="M22" s="127">
        <v>16261.392570000002</v>
      </c>
      <c r="N22" s="136">
        <v>14086.682538363948</v>
      </c>
      <c r="O22" s="136">
        <v>13230.2301</v>
      </c>
      <c r="P22" s="136">
        <v>14541.8784</v>
      </c>
      <c r="Q22" s="532">
        <v>14828.971804208788</v>
      </c>
      <c r="R22" s="733">
        <f t="shared" si="3"/>
        <v>4.165618602073869</v>
      </c>
      <c r="S22" s="717">
        <f t="shared" si="3"/>
        <v>3.694448137478803</v>
      </c>
      <c r="T22" s="141">
        <f t="shared" si="3"/>
        <v>0.8290565023029202</v>
      </c>
      <c r="U22" s="717">
        <v>3.735438183059474</v>
      </c>
      <c r="V22" s="141">
        <v>3.3633442718545528</v>
      </c>
      <c r="W22" s="141">
        <v>3.448011821048828</v>
      </c>
      <c r="X22" s="141">
        <v>3.725137248324618</v>
      </c>
      <c r="Y22" s="733">
        <v>3.8891248605612185</v>
      </c>
      <c r="AA22" s="507"/>
    </row>
    <row r="23" spans="1:27" ht="12.75">
      <c r="A23" s="713" t="s">
        <v>47</v>
      </c>
      <c r="B23" s="721">
        <v>4777.067089999993</v>
      </c>
      <c r="C23" s="127">
        <v>4381.495569999999</v>
      </c>
      <c r="D23" s="127">
        <v>4273.272759999995</v>
      </c>
      <c r="E23" s="127">
        <v>4428.425590000003</v>
      </c>
      <c r="F23" s="136">
        <v>4671.116885818177</v>
      </c>
      <c r="G23" s="136">
        <v>4408.55876</v>
      </c>
      <c r="H23" s="136">
        <v>4352.36246</v>
      </c>
      <c r="I23" s="532">
        <v>4555.470908765724</v>
      </c>
      <c r="J23" s="738">
        <v>18455.22103</v>
      </c>
      <c r="K23" s="728">
        <v>17610.782289999992</v>
      </c>
      <c r="L23" s="127">
        <v>16330.428400000003</v>
      </c>
      <c r="M23" s="127">
        <v>18775.21569000001</v>
      </c>
      <c r="N23" s="136">
        <v>16855.03848668711</v>
      </c>
      <c r="O23" s="136">
        <v>16447.3188</v>
      </c>
      <c r="P23" s="136">
        <v>16283.5689</v>
      </c>
      <c r="Q23" s="532">
        <v>15815.391710338508</v>
      </c>
      <c r="R23" s="733">
        <f aca="true" t="shared" si="4" ref="R23:R30">M23/H23</f>
        <v>4.3137987386280345</v>
      </c>
      <c r="S23" s="717">
        <f aca="true" t="shared" si="5" ref="S23:S30">N23/I23</f>
        <v>3.6999552459558736</v>
      </c>
      <c r="T23" s="141">
        <f aca="true" t="shared" si="6" ref="T23:T30">O23/J23</f>
        <v>0.8912013989571818</v>
      </c>
      <c r="U23" s="717">
        <v>4.239704452164003</v>
      </c>
      <c r="V23" s="141">
        <v>3.608352969684859</v>
      </c>
      <c r="W23" s="141">
        <v>3.73077000792885</v>
      </c>
      <c r="X23" s="141">
        <v>3.7413172844984053</v>
      </c>
      <c r="Y23" s="733">
        <v>3.471735859383106</v>
      </c>
      <c r="AA23" s="507"/>
    </row>
    <row r="24" spans="1:27" ht="12.75">
      <c r="A24" s="713" t="s">
        <v>48</v>
      </c>
      <c r="B24" s="721">
        <v>8754.345490000005</v>
      </c>
      <c r="C24" s="127">
        <v>8384.158749999991</v>
      </c>
      <c r="D24" s="127">
        <v>8791.491039999997</v>
      </c>
      <c r="E24" s="127">
        <v>7949.958989999993</v>
      </c>
      <c r="F24" s="136">
        <v>8686.860905713223</v>
      </c>
      <c r="G24" s="136">
        <v>8127.42427</v>
      </c>
      <c r="H24" s="136">
        <v>7941.98453</v>
      </c>
      <c r="I24" s="532">
        <v>7921.2657591898305</v>
      </c>
      <c r="J24" s="738">
        <v>52521.11412999999</v>
      </c>
      <c r="K24" s="728">
        <v>51881.35412000001</v>
      </c>
      <c r="L24" s="127">
        <v>51475.18144999998</v>
      </c>
      <c r="M24" s="127">
        <v>47534.73603999996</v>
      </c>
      <c r="N24" s="136">
        <v>52171.012204890765</v>
      </c>
      <c r="O24" s="136">
        <v>49050.1349</v>
      </c>
      <c r="P24" s="136">
        <v>50778.8014</v>
      </c>
      <c r="Q24" s="532">
        <v>47205.444285740596</v>
      </c>
      <c r="R24" s="733">
        <f t="shared" si="4"/>
        <v>5.985246616943481</v>
      </c>
      <c r="S24" s="717">
        <f t="shared" si="5"/>
        <v>6.586196422505423</v>
      </c>
      <c r="T24" s="141">
        <f t="shared" si="6"/>
        <v>0.9339126884968845</v>
      </c>
      <c r="U24" s="717">
        <v>5.979242924371363</v>
      </c>
      <c r="V24" s="141">
        <v>6.005738179896335</v>
      </c>
      <c r="W24" s="141">
        <v>6.035138965373589</v>
      </c>
      <c r="X24" s="141">
        <v>6.393716987006017</v>
      </c>
      <c r="Y24" s="733">
        <v>5.959330960582323</v>
      </c>
      <c r="AA24" s="507"/>
    </row>
    <row r="25" spans="1:27" ht="12.75">
      <c r="A25" s="713" t="s">
        <v>262</v>
      </c>
      <c r="B25" s="721">
        <v>16621.508579999994</v>
      </c>
      <c r="C25" s="127">
        <v>17229.05027000001</v>
      </c>
      <c r="D25" s="127">
        <v>17441.709160000006</v>
      </c>
      <c r="E25" s="127">
        <v>16756.750130000008</v>
      </c>
      <c r="F25" s="136">
        <v>17212.95415454057</v>
      </c>
      <c r="G25" s="136">
        <v>16237.2112</v>
      </c>
      <c r="H25" s="136">
        <v>16495.2831</v>
      </c>
      <c r="I25" s="532">
        <v>16802.99261166264</v>
      </c>
      <c r="J25" s="738">
        <v>127683.64243000018</v>
      </c>
      <c r="K25" s="728">
        <v>127548.38900999996</v>
      </c>
      <c r="L25" s="127">
        <v>126757.57407000003</v>
      </c>
      <c r="M25" s="127">
        <v>123507.32919999983</v>
      </c>
      <c r="N25" s="136">
        <v>123304.49128541481</v>
      </c>
      <c r="O25" s="136">
        <v>117580.674</v>
      </c>
      <c r="P25" s="136">
        <v>113865.832</v>
      </c>
      <c r="Q25" s="532">
        <v>118483.87519653396</v>
      </c>
      <c r="R25" s="733">
        <f t="shared" si="4"/>
        <v>7.487433131717505</v>
      </c>
      <c r="S25" s="717">
        <f t="shared" si="5"/>
        <v>7.338245878881806</v>
      </c>
      <c r="T25" s="141">
        <f t="shared" si="6"/>
        <v>0.9208749982556386</v>
      </c>
      <c r="U25" s="717">
        <v>7.370601592899671</v>
      </c>
      <c r="V25" s="141">
        <v>7.163470615117427</v>
      </c>
      <c r="W25" s="141">
        <v>7.241432814521745</v>
      </c>
      <c r="X25" s="141">
        <v>6.902932875398785</v>
      </c>
      <c r="Y25" s="733">
        <v>7.051355549266654</v>
      </c>
      <c r="AA25" s="507"/>
    </row>
    <row r="26" spans="1:27" ht="12.75">
      <c r="A26" s="713" t="s">
        <v>49</v>
      </c>
      <c r="B26" s="721">
        <v>23008.648600000015</v>
      </c>
      <c r="C26" s="127">
        <v>22885.173210000034</v>
      </c>
      <c r="D26" s="127">
        <v>21964.898740000004</v>
      </c>
      <c r="E26" s="127">
        <v>20840.454860000005</v>
      </c>
      <c r="F26" s="136">
        <v>19973.19091385274</v>
      </c>
      <c r="G26" s="136">
        <v>19927.1824</v>
      </c>
      <c r="H26" s="136">
        <v>20295.6813</v>
      </c>
      <c r="I26" s="532">
        <v>20341.86461535307</v>
      </c>
      <c r="J26" s="738">
        <v>126465.37906999997</v>
      </c>
      <c r="K26" s="728">
        <v>121805.11894000004</v>
      </c>
      <c r="L26" s="127">
        <v>116139.93639999999</v>
      </c>
      <c r="M26" s="127">
        <v>111407.05627000007</v>
      </c>
      <c r="N26" s="136">
        <v>104692.7589150392</v>
      </c>
      <c r="O26" s="136">
        <v>104890.715</v>
      </c>
      <c r="P26" s="136">
        <v>107028.805</v>
      </c>
      <c r="Q26" s="532">
        <v>103901.11619714901</v>
      </c>
      <c r="R26" s="733">
        <f t="shared" si="4"/>
        <v>5.489200122096915</v>
      </c>
      <c r="S26" s="717">
        <f t="shared" si="5"/>
        <v>5.146664816362119</v>
      </c>
      <c r="T26" s="141">
        <f t="shared" si="6"/>
        <v>0.8294026062416802</v>
      </c>
      <c r="U26" s="717">
        <v>5.345711358912252</v>
      </c>
      <c r="V26" s="141">
        <v>5.241664157049026</v>
      </c>
      <c r="W26" s="141">
        <v>5.26370025096975</v>
      </c>
      <c r="X26" s="141">
        <v>5.2734768258309215</v>
      </c>
      <c r="Y26" s="733">
        <v>5.107747896361938</v>
      </c>
      <c r="AA26" s="507"/>
    </row>
    <row r="27" spans="1:27" ht="12.75">
      <c r="A27" s="713" t="s">
        <v>235</v>
      </c>
      <c r="B27" s="722">
        <v>14.435780000000001</v>
      </c>
      <c r="C27" s="711">
        <v>114.57481</v>
      </c>
      <c r="D27" s="711">
        <v>292.89638</v>
      </c>
      <c r="E27" s="127">
        <v>447.4572199999999</v>
      </c>
      <c r="F27" s="136">
        <v>496.6189234781484</v>
      </c>
      <c r="G27" s="136">
        <v>394.786657</v>
      </c>
      <c r="H27" s="136">
        <v>276.908684</v>
      </c>
      <c r="I27" s="600" t="s">
        <v>311</v>
      </c>
      <c r="J27" s="739">
        <v>197.32245</v>
      </c>
      <c r="K27" s="729">
        <v>781.19197</v>
      </c>
      <c r="L27" s="711">
        <v>1251.7657100000001</v>
      </c>
      <c r="M27" s="127">
        <v>3229.2044499999993</v>
      </c>
      <c r="N27" s="136">
        <v>2435.317925452471</v>
      </c>
      <c r="O27" s="136">
        <v>1954.39184</v>
      </c>
      <c r="P27" s="136">
        <v>1969.76747</v>
      </c>
      <c r="Q27" s="600" t="s">
        <v>311</v>
      </c>
      <c r="R27" s="734">
        <v>11.66162217577835</v>
      </c>
      <c r="S27" s="826">
        <v>6.818182548153473</v>
      </c>
      <c r="T27" s="723">
        <v>9.904558959206112</v>
      </c>
      <c r="U27" s="717">
        <v>7.216789238533239</v>
      </c>
      <c r="V27" s="141">
        <v>4.903796070428289</v>
      </c>
      <c r="W27" s="141">
        <v>4.950501252629721</v>
      </c>
      <c r="X27" s="141">
        <v>7.113418913218338</v>
      </c>
      <c r="Y27" s="827" t="s">
        <v>311</v>
      </c>
      <c r="AA27" s="507"/>
    </row>
    <row r="28" spans="1:27" ht="12.75">
      <c r="A28" s="714" t="s">
        <v>50</v>
      </c>
      <c r="B28" s="724">
        <v>191692.02549999996</v>
      </c>
      <c r="C28" s="128">
        <v>190348.095</v>
      </c>
      <c r="D28" s="128">
        <v>192326.26892</v>
      </c>
      <c r="E28" s="128">
        <v>181350.91994000005</v>
      </c>
      <c r="F28" s="137">
        <v>181002.71619091768</v>
      </c>
      <c r="G28" s="137">
        <v>175929.145</v>
      </c>
      <c r="H28" s="579">
        <v>180480.91626399997</v>
      </c>
      <c r="I28" s="726">
        <v>180772.2035719997</v>
      </c>
      <c r="J28" s="740">
        <v>1051526.5276700004</v>
      </c>
      <c r="K28" s="730">
        <v>1048236.7966399997</v>
      </c>
      <c r="L28" s="128">
        <v>1045220.0452600002</v>
      </c>
      <c r="M28" s="128">
        <v>991979.6147499995</v>
      </c>
      <c r="N28" s="137">
        <v>961873.5527532401</v>
      </c>
      <c r="O28" s="137">
        <v>939577.761</v>
      </c>
      <c r="P28" s="579">
        <v>969158.95167</v>
      </c>
      <c r="Q28" s="726">
        <v>955523.171951266</v>
      </c>
      <c r="R28" s="735">
        <f t="shared" si="4"/>
        <v>5.496313046743253</v>
      </c>
      <c r="S28" s="718">
        <f t="shared" si="5"/>
        <v>5.320915128249437</v>
      </c>
      <c r="T28" s="142">
        <f t="shared" si="6"/>
        <v>0.8935369068452707</v>
      </c>
      <c r="U28" s="718">
        <v>5.469945314190829</v>
      </c>
      <c r="V28" s="142">
        <v>5.314138776451714</v>
      </c>
      <c r="W28" s="142">
        <v>5.340660076532516</v>
      </c>
      <c r="X28" s="142">
        <v>5.369869411857122</v>
      </c>
      <c r="Y28" s="735">
        <v>5.285785939820615</v>
      </c>
      <c r="AA28" s="507"/>
    </row>
    <row r="29" spans="1:25" ht="12.75">
      <c r="A29" s="714" t="s">
        <v>224</v>
      </c>
      <c r="B29" s="724">
        <v>949.6971700000003</v>
      </c>
      <c r="C29" s="128">
        <v>726.05637</v>
      </c>
      <c r="D29" s="128">
        <v>608.27898</v>
      </c>
      <c r="E29" s="128">
        <v>721.0531399999999</v>
      </c>
      <c r="F29" s="137">
        <v>680.005947712017</v>
      </c>
      <c r="G29" s="137">
        <v>669.065712</v>
      </c>
      <c r="H29" s="137">
        <v>753.9546250900001</v>
      </c>
      <c r="I29" s="533">
        <v>736.7786287852355</v>
      </c>
      <c r="J29" s="740">
        <v>17065.08673</v>
      </c>
      <c r="K29" s="730">
        <v>11670.936539999999</v>
      </c>
      <c r="L29" s="128">
        <v>10524.155980000001</v>
      </c>
      <c r="M29" s="128">
        <v>12910.23421</v>
      </c>
      <c r="N29" s="137">
        <v>13883.33956230839</v>
      </c>
      <c r="O29" s="137">
        <v>12287.1238</v>
      </c>
      <c r="P29" s="137">
        <v>12306.4980992</v>
      </c>
      <c r="Q29" s="533">
        <v>12121.52908634008</v>
      </c>
      <c r="R29" s="735">
        <f t="shared" si="4"/>
        <v>17.1233570036909</v>
      </c>
      <c r="S29" s="718">
        <f t="shared" si="5"/>
        <v>18.843298407282198</v>
      </c>
      <c r="T29" s="142">
        <f t="shared" si="6"/>
        <v>0.7200153151521662</v>
      </c>
      <c r="U29" s="718">
        <v>17.904691754064068</v>
      </c>
      <c r="V29" s="142">
        <v>20.416497251268154</v>
      </c>
      <c r="W29" s="142">
        <v>18.36459944012196</v>
      </c>
      <c r="X29" s="142">
        <v>16.32259779258064</v>
      </c>
      <c r="Y29" s="735">
        <v>16.452063907344144</v>
      </c>
    </row>
    <row r="30" spans="1:25" ht="12.75">
      <c r="A30" s="715" t="s">
        <v>27</v>
      </c>
      <c r="B30" s="725">
        <f>B28+B29</f>
        <v>192641.72266999996</v>
      </c>
      <c r="C30" s="138">
        <f>C28+C29</f>
        <v>191074.15137</v>
      </c>
      <c r="D30" s="138">
        <f>D28+D29</f>
        <v>192934.5479</v>
      </c>
      <c r="E30" s="138">
        <v>182071.97308000005</v>
      </c>
      <c r="F30" s="139">
        <v>181682.7221386297</v>
      </c>
      <c r="G30" s="139">
        <v>176598.210712</v>
      </c>
      <c r="H30" s="139">
        <v>181234.871</v>
      </c>
      <c r="I30" s="568">
        <v>181508.98220078493</v>
      </c>
      <c r="J30" s="741">
        <f>J28+J29</f>
        <v>1068591.6144000005</v>
      </c>
      <c r="K30" s="731">
        <f>K28+K29</f>
        <v>1059907.7331799997</v>
      </c>
      <c r="L30" s="138">
        <f>L28+L29</f>
        <v>1055744.20124</v>
      </c>
      <c r="M30" s="138">
        <v>1004889.8489599995</v>
      </c>
      <c r="N30" s="139">
        <v>975756.8923155485</v>
      </c>
      <c r="O30" s="139">
        <v>951864.8848</v>
      </c>
      <c r="P30" s="139">
        <v>981465.45</v>
      </c>
      <c r="Q30" s="568">
        <v>967644.7010376061</v>
      </c>
      <c r="R30" s="736">
        <f t="shared" si="4"/>
        <v>5.544682672905698</v>
      </c>
      <c r="S30" s="719">
        <f t="shared" si="5"/>
        <v>5.375804990389775</v>
      </c>
      <c r="T30" s="143">
        <f t="shared" si="6"/>
        <v>0.8907658192081724</v>
      </c>
      <c r="U30" s="719">
        <v>5.519190196936373</v>
      </c>
      <c r="V30" s="143">
        <v>5.370664204221989</v>
      </c>
      <c r="W30" s="143">
        <v>5.39000299585323</v>
      </c>
      <c r="X30" s="143">
        <v>5.415433821231897</v>
      </c>
      <c r="Y30" s="736">
        <v>5.331111933442496</v>
      </c>
    </row>
    <row r="31" spans="1:30" ht="12.75">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row>
    <row r="32" spans="1:30" ht="12.75">
      <c r="A32" s="517" t="s">
        <v>280</v>
      </c>
      <c r="B32" s="517"/>
      <c r="C32" s="517"/>
      <c r="D32" s="517"/>
      <c r="E32" s="131"/>
      <c r="F32" s="131"/>
      <c r="G32" s="131"/>
      <c r="H32" s="131"/>
      <c r="I32" s="131"/>
      <c r="J32" s="131"/>
      <c r="K32" s="131"/>
      <c r="L32" s="131"/>
      <c r="M32" s="131"/>
      <c r="N32" s="133"/>
      <c r="O32" s="133"/>
      <c r="P32" s="133"/>
      <c r="Q32" s="133"/>
      <c r="R32" s="133"/>
      <c r="S32" s="133"/>
      <c r="T32" s="133"/>
      <c r="U32" s="133"/>
      <c r="V32" s="133"/>
      <c r="W32" s="133"/>
      <c r="X32" s="133"/>
      <c r="Y32" s="131"/>
      <c r="Z32" s="131"/>
      <c r="AA32" s="131"/>
      <c r="AB32" s="131"/>
      <c r="AC32" s="131"/>
      <c r="AD32" s="131"/>
    </row>
    <row r="33" spans="9:12" ht="12.75">
      <c r="I33" s="539"/>
      <c r="J33" s="539"/>
      <c r="K33" s="539"/>
      <c r="L33" s="539"/>
    </row>
  </sheetData>
  <sheetProtection/>
  <mergeCells count="4">
    <mergeCell ref="A3:A4"/>
    <mergeCell ref="B3:I3"/>
    <mergeCell ref="J3:Q3"/>
    <mergeCell ref="R3:Y3"/>
  </mergeCells>
  <hyperlinks>
    <hyperlink ref="N2" location="Sommaire!A1" display="Retour au sommaire"/>
  </hyperlinks>
  <printOptions/>
  <pageMargins left="0.17" right="0.17" top="1" bottom="1" header="0.4921259845" footer="0.4921259845"/>
  <pageSetup fitToHeight="1" fitToWidth="1" horizontalDpi="600" verticalDpi="600" orientation="landscape" paperSize="9" scale="50" r:id="rId1"/>
  <headerFooter alignWithMargins="0">
    <oddFooter>&amp;L&amp;F&amp;R&amp;D&amp;T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Abdel khiati</dc:creator>
  <cp:keywords/>
  <dc:description/>
  <cp:lastModifiedBy>Daniel RULFI</cp:lastModifiedBy>
  <cp:lastPrinted>2013-11-28T16:36:20Z</cp:lastPrinted>
  <dcterms:created xsi:type="dcterms:W3CDTF">2011-06-21T13:07:29Z</dcterms:created>
  <dcterms:modified xsi:type="dcterms:W3CDTF">2013-11-28T16:37:00Z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