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310" yWindow="65461" windowWidth="11640" windowHeight="6660" tabRatio="944" activeTab="0"/>
  </bookViews>
  <sheets>
    <sheet name="sommaire" sheetId="1" r:id="rId1"/>
    <sheet name="hotellerie par région" sheetId="2" r:id="rId2"/>
    <sheet name="hotellerie par categorie hotel " sheetId="3" r:id="rId3"/>
    <sheet name="hotellerie par pays residence " sheetId="4" r:id="rId4"/>
    <sheet name="Hotellerie DOM par départ" sheetId="5" r:id="rId5"/>
    <sheet name="hotellerie DOM par categ hotel" sheetId="6" r:id="rId6"/>
    <sheet name="hotellerie DOM selon pays résid" sheetId="7" r:id="rId7"/>
    <sheet name="hotellerie plein air par région" sheetId="8" r:id="rId8"/>
    <sheet name="hotellerie plein air par categ" sheetId="9" r:id="rId9"/>
    <sheet name="hotellerie plein air par pays" sheetId="10" r:id="rId10"/>
  </sheets>
  <definedNames/>
  <calcPr fullCalcOnLoad="1"/>
</workbook>
</file>

<file path=xl/sharedStrings.xml><?xml version="1.0" encoding="utf-8"?>
<sst xmlns="http://schemas.openxmlformats.org/spreadsheetml/2006/main" count="380" uniqueCount="203">
  <si>
    <t>Régions</t>
  </si>
  <si>
    <t>Arrivées (en milliers)</t>
  </si>
  <si>
    <t>Total</t>
  </si>
  <si>
    <t>France</t>
  </si>
  <si>
    <t>%</t>
  </si>
  <si>
    <t>Rang</t>
  </si>
  <si>
    <t>Alsace</t>
  </si>
  <si>
    <t>Aquitaine</t>
  </si>
  <si>
    <t>Auvergne</t>
  </si>
  <si>
    <t>Basse-Normandie</t>
  </si>
  <si>
    <t>Bourgogne</t>
  </si>
  <si>
    <t>Bretagne</t>
  </si>
  <si>
    <t>Centre</t>
  </si>
  <si>
    <t>Champagne-Ardenne</t>
  </si>
  <si>
    <t>Corse</t>
  </si>
  <si>
    <t>Franche-Comté</t>
  </si>
  <si>
    <t>Haute-Normandie</t>
  </si>
  <si>
    <t>Languedoc-Roussillon</t>
  </si>
  <si>
    <t>Limousin</t>
  </si>
  <si>
    <t>Lorraine</t>
  </si>
  <si>
    <t>Midi-Pyrénées</t>
  </si>
  <si>
    <t>Pays de la Loire</t>
  </si>
  <si>
    <t>Picardie</t>
  </si>
  <si>
    <t>Poitou-Charentes</t>
  </si>
  <si>
    <t>Rhône-Alpes</t>
  </si>
  <si>
    <t>Source : Insee, DGCIS, partenaires régionaux, EFH.</t>
  </si>
  <si>
    <t>Hôtellerie de tourisme en France métropolitaine : arrivées et nuitées</t>
  </si>
  <si>
    <t>SOMMAIRE</t>
  </si>
  <si>
    <t>Durée moyenne de séjour 
(en nuitées)</t>
  </si>
  <si>
    <t>Français</t>
  </si>
  <si>
    <t>1 étoile</t>
  </si>
  <si>
    <t>2 étoiles</t>
  </si>
  <si>
    <t>3 étoiles</t>
  </si>
  <si>
    <t xml:space="preserve">Arrivées </t>
  </si>
  <si>
    <t>Nombre
(en milliers)</t>
  </si>
  <si>
    <t>Part
(en%)</t>
  </si>
  <si>
    <t>Nuitées</t>
  </si>
  <si>
    <t xml:space="preserve">Toutes catégories </t>
  </si>
  <si>
    <t>Selon la catégorie d'hôtel</t>
  </si>
  <si>
    <t>Part
(en %)</t>
  </si>
  <si>
    <t>Allemagne</t>
  </si>
  <si>
    <t>Belgique</t>
  </si>
  <si>
    <t>Espagne</t>
  </si>
  <si>
    <t>Italie</t>
  </si>
  <si>
    <t>Royaume-Uni</t>
  </si>
  <si>
    <t>Suisse</t>
  </si>
  <si>
    <t>Canada</t>
  </si>
  <si>
    <t>Selon le pays de résidence</t>
  </si>
  <si>
    <t>Étranger</t>
  </si>
  <si>
    <t>Autres pays d'Europe</t>
  </si>
  <si>
    <t xml:space="preserve">Nuitées </t>
  </si>
  <si>
    <t>Nombre
 (en milliers)</t>
  </si>
  <si>
    <t>Durée moyenne de séjour (en nuitées)</t>
  </si>
  <si>
    <t>En milliers</t>
  </si>
  <si>
    <t>Part (en %)</t>
  </si>
  <si>
    <t>Guadeloupe</t>
  </si>
  <si>
    <t>Martinique</t>
  </si>
  <si>
    <t>Guyane</t>
  </si>
  <si>
    <t>Réunion</t>
  </si>
  <si>
    <t>Total 
 (en milliers)</t>
  </si>
  <si>
    <t>Toutes catégories</t>
  </si>
  <si>
    <t>Part 
(en%)</t>
  </si>
  <si>
    <t>Arrivées</t>
  </si>
  <si>
    <t>Mayotte (*)</t>
  </si>
  <si>
    <t>Europe</t>
  </si>
  <si>
    <t>Caraïbes</t>
  </si>
  <si>
    <t>Brésil</t>
  </si>
  <si>
    <t>Reste du monde</t>
  </si>
  <si>
    <t>Part 
(en %)</t>
  </si>
  <si>
    <t>Total
(en milliers)</t>
  </si>
  <si>
    <t>Part de la région
(en %)</t>
  </si>
  <si>
    <t>Rang de la 
région</t>
  </si>
  <si>
    <t>Source : Insee, DGCIS, EFHPA.</t>
  </si>
  <si>
    <t>Emplacements totaux</t>
  </si>
  <si>
    <t>Durée moyenne de séjour 
 (en nuitées)</t>
  </si>
  <si>
    <t xml:space="preserve"> Europe</t>
  </si>
  <si>
    <t xml:space="preserve">   Allemagne</t>
  </si>
  <si>
    <t xml:space="preserve">   Autriche</t>
  </si>
  <si>
    <t xml:space="preserve">   Belgique</t>
  </si>
  <si>
    <t xml:space="preserve">   Danemark</t>
  </si>
  <si>
    <t xml:space="preserve">   Espagne</t>
  </si>
  <si>
    <t xml:space="preserve">   Finlande</t>
  </si>
  <si>
    <t xml:space="preserve">   Grèce</t>
  </si>
  <si>
    <t xml:space="preserve">   Irlande</t>
  </si>
  <si>
    <t xml:space="preserve">   Islande</t>
  </si>
  <si>
    <t xml:space="preserve">   Italie</t>
  </si>
  <si>
    <t xml:space="preserve">   Luxembourg</t>
  </si>
  <si>
    <t xml:space="preserve">   Norvège</t>
  </si>
  <si>
    <t xml:space="preserve">   Pays-Bas</t>
  </si>
  <si>
    <t xml:space="preserve">   Pologne</t>
  </si>
  <si>
    <t xml:space="preserve">   Portugal</t>
  </si>
  <si>
    <t xml:space="preserve">   Royaume-Uni</t>
  </si>
  <si>
    <t xml:space="preserve">   Russie</t>
  </si>
  <si>
    <t xml:space="preserve">   Suède</t>
  </si>
  <si>
    <t xml:space="preserve">   Suisse</t>
  </si>
  <si>
    <t xml:space="preserve">   Autres pays d'Europe</t>
  </si>
  <si>
    <t xml:space="preserve">   Canada</t>
  </si>
  <si>
    <t xml:space="preserve"> Afrique</t>
  </si>
  <si>
    <t xml:space="preserve"> Asie et Océanie</t>
  </si>
  <si>
    <t>Part
 (en %)</t>
  </si>
  <si>
    <t>Hôtellerie de tourisme en France métropolitaine : arrivées, nuitées, durée moyenne de séjour</t>
  </si>
  <si>
    <t>Selon la catégorie et le type d'emplacement</t>
  </si>
  <si>
    <t>Selon la région fréquentée</t>
  </si>
  <si>
    <t>Retour au sommaire</t>
  </si>
  <si>
    <t xml:space="preserve">Retour au sommaire </t>
  </si>
  <si>
    <t>Le nouveau classement des hébergements touristiques marchands</t>
  </si>
  <si>
    <t>Les enquêtes de fréquentation</t>
  </si>
  <si>
    <t>Définition</t>
  </si>
  <si>
    <t>La loi du 22 juillet 2009 de développement et de modernisation des services touristiques réforme à la fois les nouvelles normes de classement des différents modes d’hébergements, en particulier avec la création d’une catégorie cinq étoiles, et la procédure pour obtenir les étoiles. ATOUT France est chargé de gérer le nouveau dispositif de classement.</t>
  </si>
  <si>
    <t>0 et 1 étoile</t>
  </si>
  <si>
    <t>4 étoiles, 4 étoiles luxe et 5 étoiles</t>
  </si>
  <si>
    <t>Île-de-France</t>
  </si>
  <si>
    <t>Nord - Pas-de-Calais</t>
  </si>
  <si>
    <t>Étrangers</t>
  </si>
  <si>
    <t>États-Unis</t>
  </si>
  <si>
    <t xml:space="preserve">Étrangers </t>
  </si>
  <si>
    <t>Autres pays de l'Union européenne</t>
  </si>
  <si>
    <t>Autres pays d'Amérique centrale ou d'Amérique du Sud</t>
  </si>
  <si>
    <t>(*) Mayotte est depuis le 31/03/2011 un département d'outre-mer, après le vote au référendum du 29 mars 2009 pour sa départementalisation.</t>
  </si>
  <si>
    <t>4 étoiles, 5 étoiles</t>
  </si>
  <si>
    <t>Répartition des nuitées
des Français et des étrangers
(en %)</t>
  </si>
  <si>
    <t>Nombre 
(en milliers)</t>
  </si>
  <si>
    <t xml:space="preserve">   République tchèque</t>
  </si>
  <si>
    <t>Hôtellerie de plein air en France métropolitaine : arrivées, nuitées et durée moyenne de séjour</t>
  </si>
  <si>
    <t>Départements métropolitains</t>
  </si>
  <si>
    <t>Selon le DOM fréquenté</t>
  </si>
  <si>
    <t>Les informations recueillies sur les nuitées et les arrivées permettent de calculer une durée moyenne de séjour, et celles sur les chambres (ou les emplacements) occupé(e)s et offert(e)s permettent de calculer un taux d’occupation.</t>
  </si>
  <si>
    <t>Hôtellerie de tourisme en France métropolitaine : arrivées, nuitées</t>
  </si>
  <si>
    <t>Hôtellerie de tourisme en France d'outre-mer : arrivées , nuitées, durée moyenne de séjour</t>
  </si>
  <si>
    <t>Évolution 2011/2010 des nuitées totales (en %)</t>
  </si>
  <si>
    <t>Selon la région fréquentée en 2011</t>
  </si>
  <si>
    <t>Selon le DOM fréquenté en 2011</t>
  </si>
  <si>
    <t>Selon le pays de résidence en 2011</t>
  </si>
  <si>
    <t>Évolution 2011/2010
(en %)</t>
  </si>
  <si>
    <t>dont emplacements équipés</t>
  </si>
  <si>
    <t>Hôtellerie de plein air en France métropolitaine : arrivées, nuitées</t>
  </si>
  <si>
    <t>Hôtellerie de plein air en France métropolitaine : arrivées, nuitées, durée moyenne de séjour</t>
  </si>
  <si>
    <t xml:space="preserve">   États-Unis</t>
  </si>
  <si>
    <t xml:space="preserve">   Amérique centrale et du Sud</t>
  </si>
  <si>
    <r>
      <t>Les enquêtes de fréquentation</t>
    </r>
    <r>
      <rPr>
        <sz val="10"/>
        <rFont val="Arial"/>
        <family val="2"/>
      </rPr>
      <t xml:space="preserve"> sont menées à un rythme mensuel sur l’ensemble de l’année </t>
    </r>
    <r>
      <rPr>
        <b/>
        <sz val="10"/>
        <rFont val="Arial"/>
        <family val="2"/>
      </rPr>
      <t xml:space="preserve">pour l’hôtellerie (EFH) </t>
    </r>
    <r>
      <rPr>
        <sz val="10"/>
        <rFont val="Arial"/>
        <family val="2"/>
      </rPr>
      <t xml:space="preserve">et sur la saison d’activité (mai à septembre) </t>
    </r>
    <r>
      <rPr>
        <b/>
        <sz val="10"/>
        <rFont val="Arial"/>
        <family val="2"/>
      </rPr>
      <t>pour l'hôtellerie de plein air (EFHPA)</t>
    </r>
    <r>
      <rPr>
        <sz val="10"/>
        <rFont val="Arial"/>
        <family val="2"/>
      </rPr>
      <t>. Ces enquêtes sont réalisées par les directions régionales de l’Insee dans le cadre d’une convention nationale passée entre la DGCIS et l’Insee. Dans la plupart des régions, des conventions ont été passées avec des partenaires locaux (CRT et CDT) pour augmenter l’échantillon de l'enquête hôtellerie.</t>
    </r>
  </si>
  <si>
    <t>L'enquête de fréquentation dans l’hôtellerie de plein air est exhaustive. Seuls les campings offrant au moins un emplacement de passage (emplacements nus et emplacements équipés) sont dans le champ de l’enquête. Les emplacements équipés (ou locatifs) disposent d'un hébergement léger de type chalet, bungalow ou mobile home. La fréquentation des emplacements résidentiels, destinés à une clientèle non touristique, n’est pas mesurée.</t>
  </si>
  <si>
    <t>Les chaînes de traitement des enquêtes hôtellerie et camping permettent de disposer d’une sortie rapide des résultats consolidés, environ un mois après le mois enquêté, et ainsi réaliser une exploitation conjoncturelle de ces informations.</t>
  </si>
  <si>
    <t>Selon la catégorie d'hôtel en 2011*</t>
  </si>
  <si>
    <t>* Les fortes évolutions de fréquentation enregistrées entre 2010 et 2011pour les différentes catégories d’hôtels reflètent très majoritairement le reclassement d’hôtels 0 à 2 étoiles dans les catégories supérieures lors du passage au nouveau classement hôtelier, instauré par la loi du 22 juillet 2009.</t>
  </si>
  <si>
    <t>Ce chapitre rassemble les données quantitatives sur la fréquentation des hôtels de tourisme (de chaîne et indépendants) de toutes catégories et des campings classés.</t>
  </si>
  <si>
    <t>Selon la catégorie et le type d'emplacement en 2011*</t>
  </si>
  <si>
    <t>* Les fortes évolutions de fréquentation enregistrées entre 2010 et 2011pour les différentes catégories d’établissements reflètent très majoritairement le reclassement de campings 1 et 2 étoiles dans les catégories supérieures lors du passage au nouveau classement, instauré par la loi du 22 juillet 2009.</t>
  </si>
  <si>
    <t xml:space="preserve"> Amérique</t>
  </si>
  <si>
    <t>Amérique</t>
  </si>
  <si>
    <t>Provence - Alpes-Côte d'Azur</t>
  </si>
  <si>
    <t>Provence - Alpes - Côte d'Azur</t>
  </si>
  <si>
    <t>L'ancienne et la nouvelle nomenclature du classement hôtelier (respectivement "de 0 à 4 étoiles et 4 étoiles luxe" et "de 1 à 5 étoiles") continuent d'exister en parallèle jusqu'à la fin de la mise en place du nouveau classement, prévue en juillet 2012. Aussi pendant la période transitoire, il convient d'être prudent dans l'interprétation des évolutions en glissement annuel par catégorie de confort, qui sont entachées d'un effet changement de classement.</t>
  </si>
  <si>
    <t>L’EFH couvre également les départements d’outre-mer (Guadeloupe, Martinique, Guyane et Réunion, hormis Mayotte). Leurs questionnaires sont légèrement différents du questionnaire de la métropole : la liste des pays de résidence du touriste est adaptée à l’environnement géographique des DOM.</t>
  </si>
  <si>
    <t>Hôtellerie de tourisme en France d'outre-mer : arrivées, nuitées et durée moyenne de séjour</t>
  </si>
  <si>
    <t>Évolution 2011/2010
 (en %)</t>
  </si>
  <si>
    <t>Évolution 2011/2010  des nuitées totales (en%)</t>
  </si>
  <si>
    <t xml:space="preserve">   Europe </t>
  </si>
  <si>
    <t xml:space="preserve">      Allemagne</t>
  </si>
  <si>
    <t xml:space="preserve">      Autriche</t>
  </si>
  <si>
    <t xml:space="preserve">      Belgique</t>
  </si>
  <si>
    <t xml:space="preserve">      Bulgarie</t>
  </si>
  <si>
    <t xml:space="preserve">      Chypre</t>
  </si>
  <si>
    <t xml:space="preserve">      Croatie</t>
  </si>
  <si>
    <t xml:space="preserve">      Danemark</t>
  </si>
  <si>
    <t xml:space="preserve">      Espagne</t>
  </si>
  <si>
    <t xml:space="preserve">      Estonie</t>
  </si>
  <si>
    <t xml:space="preserve">      Finlande</t>
  </si>
  <si>
    <t xml:space="preserve">      Grèce</t>
  </si>
  <si>
    <t xml:space="preserve">      Hongrie</t>
  </si>
  <si>
    <t xml:space="preserve">      Irlande</t>
  </si>
  <si>
    <t xml:space="preserve">      Islande</t>
  </si>
  <si>
    <t xml:space="preserve">      Italie</t>
  </si>
  <si>
    <t xml:space="preserve">      Lettonie</t>
  </si>
  <si>
    <t xml:space="preserve">      Lituanie</t>
  </si>
  <si>
    <t xml:space="preserve">      Luxembourg</t>
  </si>
  <si>
    <t xml:space="preserve">      Malte</t>
  </si>
  <si>
    <t xml:space="preserve">      Norvège</t>
  </si>
  <si>
    <t xml:space="preserve">      Pays-Bas</t>
  </si>
  <si>
    <t xml:space="preserve">      Pologne</t>
  </si>
  <si>
    <t xml:space="preserve">      Portugal</t>
  </si>
  <si>
    <t xml:space="preserve">      République tchèque</t>
  </si>
  <si>
    <t xml:space="preserve">      Roumanie</t>
  </si>
  <si>
    <t xml:space="preserve">      Royaume-Uni</t>
  </si>
  <si>
    <t xml:space="preserve">      Russie</t>
  </si>
  <si>
    <t xml:space="preserve">      Slovaquie</t>
  </si>
  <si>
    <t xml:space="preserve">      Slovénie</t>
  </si>
  <si>
    <t xml:space="preserve">      Suède</t>
  </si>
  <si>
    <t xml:space="preserve">      Suisse</t>
  </si>
  <si>
    <t xml:space="preserve">      Turquie</t>
  </si>
  <si>
    <t xml:space="preserve">      Autres pays d'Europe</t>
  </si>
  <si>
    <t xml:space="preserve">   Amérique</t>
  </si>
  <si>
    <t xml:space="preserve">      Canada</t>
  </si>
  <si>
    <t xml:space="preserve">      Amérique centrale et du Sud</t>
  </si>
  <si>
    <t xml:space="preserve">      États-Unis</t>
  </si>
  <si>
    <t xml:space="preserve">   Asie et Océanie</t>
  </si>
  <si>
    <t xml:space="preserve">      Australie</t>
  </si>
  <si>
    <t xml:space="preserve">      Chine</t>
  </si>
  <si>
    <t xml:space="preserve">      Japon</t>
  </si>
  <si>
    <t xml:space="preserve">      Proche et Moyen-Orient (y c. Égypte)</t>
  </si>
  <si>
    <t xml:space="preserve">      Autres pays d'Asie et Océanie</t>
  </si>
  <si>
    <t xml:space="preserve">   Afrique</t>
  </si>
  <si>
    <t xml:space="preserve">      Maghreb (Algérie, Maroc, Tunisie)</t>
  </si>
  <si>
    <t xml:space="preserve">      Autres pays d'Afrique (sauf Égypte)</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</si>
</sst>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_F_-;\-* #,##0\ _F_-;_-* &quot;-&quot;??\ _F_-;_-@_-"/>
    <numFmt numFmtId="165" formatCode="_-* #,##0\ _€_-;\-* #,##0\ _€_-;_-* &quot;-&quot;??\ _€_-;_-@_-"/>
    <numFmt numFmtId="166" formatCode="_-* #,##0.0\ _F_-;\-* #,##0.0\ _F_-;_-* &quot;-&quot;??\ _F_-;_-@_-"/>
    <numFmt numFmtId="167" formatCode="0.0&quot;        &quot;"/>
    <numFmt numFmtId="168" formatCode="0.0"/>
    <numFmt numFmtId="169" formatCode="0.0%"/>
    <numFmt numFmtId="170" formatCode="_-* #,##0.000\ _€_-;\-* #,##0.000\ _€_-;_-* &quot;-&quot;??\ _€_-;_-@_-"/>
    <numFmt numFmtId="171" formatCode="_-* #,##0.0\ _€_-;\-* #,##0.0\ _€_-;_-* &quot;-&quot;??\ _€_-;_-@_-"/>
    <numFmt numFmtId="172" formatCode="#,##0.0"/>
    <numFmt numFmtId="173" formatCode="0.0&quot;      &quot;"/>
    <numFmt numFmtId="174" formatCode="0.0&quot;   &quot;"/>
    <numFmt numFmtId="175" formatCode="&quot;Vrai&quot;;&quot;Vrai&quot;;&quot;Faux&quot;"/>
    <numFmt numFmtId="176" formatCode="&quot;Actif&quot;;&quot;Actif&quot;;&quot;Inactif&quot;"/>
    <numFmt numFmtId="177" formatCode="0.0000000"/>
    <numFmt numFmtId="178" formatCode="0.000000"/>
    <numFmt numFmtId="179" formatCode="0.00000"/>
    <numFmt numFmtId="180" formatCode="0.0000"/>
    <numFmt numFmtId="181" formatCode="0.000"/>
  </numFmts>
  <fonts count="32">
    <font>
      <sz val="10"/>
      <name val="Arial"/>
      <family val="0"/>
    </font>
    <font>
      <b/>
      <sz val="12"/>
      <name val="Arial"/>
      <family val="2"/>
    </font>
    <font>
      <sz val="12"/>
      <name val="Arial"/>
      <family val="2"/>
    </font>
    <font>
      <b/>
      <sz val="10"/>
      <name val="Arial"/>
      <family val="2"/>
    </font>
    <font>
      <sz val="8"/>
      <name val="Arial"/>
      <family val="2"/>
    </font>
    <font>
      <b/>
      <sz val="8"/>
      <name val="Arial"/>
      <family val="2"/>
    </font>
    <font>
      <i/>
      <sz val="8"/>
      <name val="Arial"/>
      <family val="2"/>
    </font>
    <font>
      <b/>
      <sz val="9"/>
      <name val="Arial"/>
      <family val="2"/>
    </font>
    <font>
      <u val="single"/>
      <sz val="10"/>
      <color indexed="12"/>
      <name val="Arial"/>
      <family val="0"/>
    </font>
    <font>
      <u val="single"/>
      <sz val="10"/>
      <color indexed="36"/>
      <name val="Arial"/>
      <family val="0"/>
    </font>
    <font>
      <b/>
      <sz val="8"/>
      <color indexed="12"/>
      <name val="Arial"/>
      <family val="2"/>
    </font>
    <font>
      <sz val="8"/>
      <color indexed="12"/>
      <name val="Arial"/>
      <family val="2"/>
    </font>
    <font>
      <sz val="10"/>
      <color indexed="12"/>
      <name val="Arial"/>
      <family val="2"/>
    </font>
    <font>
      <sz val="12"/>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0" borderId="0" applyNumberFormat="0" applyFill="0" applyBorder="0" applyAlignment="0" applyProtection="0"/>
    <xf numFmtId="0" fontId="17" fillId="20" borderId="1" applyNumberFormat="0" applyAlignment="0" applyProtection="0"/>
    <xf numFmtId="0" fontId="18" fillId="0" borderId="2" applyNumberFormat="0" applyFill="0" applyAlignment="0" applyProtection="0"/>
    <xf numFmtId="0" fontId="0" fillId="21" borderId="3" applyNumberFormat="0" applyFont="0" applyAlignment="0" applyProtection="0"/>
    <xf numFmtId="0" fontId="19" fillId="7" borderId="1" applyNumberFormat="0" applyAlignment="0" applyProtection="0"/>
    <xf numFmtId="0" fontId="20"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22" borderId="0" applyNumberFormat="0" applyBorder="0" applyAlignment="0" applyProtection="0"/>
    <xf numFmtId="9" fontId="0" fillId="0" borderId="0" applyFont="0" applyFill="0" applyBorder="0" applyAlignment="0" applyProtection="0"/>
    <xf numFmtId="0" fontId="22" fillId="4" borderId="0" applyNumberFormat="0" applyBorder="0" applyAlignment="0" applyProtection="0"/>
    <xf numFmtId="0" fontId="23" fillId="20" borderId="4" applyNumberFormat="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5"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0" applyNumberFormat="0" applyFill="0" applyBorder="0" applyAlignment="0" applyProtection="0"/>
    <xf numFmtId="0" fontId="29" fillId="0" borderId="8" applyNumberFormat="0" applyFill="0" applyAlignment="0" applyProtection="0"/>
    <xf numFmtId="0" fontId="30" fillId="23" borderId="9" applyNumberFormat="0" applyAlignment="0" applyProtection="0"/>
  </cellStyleXfs>
  <cellXfs count="388">
    <xf numFmtId="0" fontId="0" fillId="0" borderId="0" xfId="0" applyAlignment="1">
      <alignment/>
    </xf>
    <xf numFmtId="164" fontId="2" fillId="0" borderId="0" xfId="47" applyNumberFormat="1" applyFont="1" applyAlignment="1">
      <alignment/>
    </xf>
    <xf numFmtId="164" fontId="3" fillId="0" borderId="0" xfId="47" applyNumberFormat="1" applyFont="1" applyAlignment="1">
      <alignment/>
    </xf>
    <xf numFmtId="164" fontId="4" fillId="0" borderId="0" xfId="47" applyNumberFormat="1" applyFont="1" applyAlignment="1">
      <alignment/>
    </xf>
    <xf numFmtId="164" fontId="5" fillId="0" borderId="10" xfId="47" applyNumberFormat="1" applyFont="1" applyBorder="1" applyAlignment="1">
      <alignment horizontal="center" vertical="center" wrapText="1"/>
    </xf>
    <xf numFmtId="164" fontId="5" fillId="0" borderId="0" xfId="47" applyNumberFormat="1" applyFont="1" applyAlignment="1">
      <alignment horizontal="center" vertical="center" wrapText="1"/>
    </xf>
    <xf numFmtId="165" fontId="4" fillId="0" borderId="11" xfId="47" applyNumberFormat="1" applyFont="1" applyBorder="1" applyAlignment="1">
      <alignment horizontal="left"/>
    </xf>
    <xf numFmtId="166" fontId="4" fillId="0" borderId="0" xfId="47" applyNumberFormat="1" applyFont="1" applyAlignment="1">
      <alignment/>
    </xf>
    <xf numFmtId="165" fontId="4" fillId="0" borderId="11" xfId="49" applyNumberFormat="1" applyFont="1" applyBorder="1" applyAlignment="1">
      <alignment horizontal="left"/>
    </xf>
    <xf numFmtId="164" fontId="5" fillId="0" borderId="0" xfId="47" applyNumberFormat="1" applyFont="1" applyAlignment="1">
      <alignment/>
    </xf>
    <xf numFmtId="0" fontId="3" fillId="0" borderId="0" xfId="0" applyFont="1" applyAlignment="1">
      <alignment horizontal="center"/>
    </xf>
    <xf numFmtId="0" fontId="5" fillId="0" borderId="0" xfId="0" applyFont="1" applyAlignment="1">
      <alignment/>
    </xf>
    <xf numFmtId="0" fontId="4" fillId="0" borderId="0" xfId="0" applyFont="1" applyAlignment="1">
      <alignment/>
    </xf>
    <xf numFmtId="0" fontId="4" fillId="0" borderId="0" xfId="0" applyFont="1" applyBorder="1" applyAlignment="1">
      <alignment/>
    </xf>
    <xf numFmtId="168" fontId="4" fillId="0" borderId="12" xfId="0" applyNumberFormat="1" applyFont="1" applyBorder="1" applyAlignment="1">
      <alignment horizontal="center"/>
    </xf>
    <xf numFmtId="0" fontId="5"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1" fillId="0" borderId="0" xfId="0" applyFont="1" applyFill="1" applyAlignment="1">
      <alignment/>
    </xf>
    <xf numFmtId="0" fontId="3" fillId="0" borderId="0" xfId="0" applyFont="1" applyFill="1" applyAlignment="1">
      <alignment/>
    </xf>
    <xf numFmtId="0" fontId="5" fillId="0" borderId="11" xfId="0" applyFont="1" applyFill="1" applyBorder="1" applyAlignment="1">
      <alignment/>
    </xf>
    <xf numFmtId="168" fontId="4" fillId="0" borderId="12" xfId="0" applyNumberFormat="1" applyFont="1" applyFill="1" applyBorder="1" applyAlignment="1">
      <alignment horizontal="center"/>
    </xf>
    <xf numFmtId="165" fontId="4" fillId="0" borderId="0" xfId="47" applyNumberFormat="1" applyFont="1" applyFill="1" applyBorder="1" applyAlignment="1">
      <alignment/>
    </xf>
    <xf numFmtId="165" fontId="5" fillId="0" borderId="0" xfId="0" applyNumberFormat="1" applyFont="1" applyFill="1" applyBorder="1" applyAlignment="1">
      <alignment horizontal="center"/>
    </xf>
    <xf numFmtId="169" fontId="4" fillId="0" borderId="12" xfId="0" applyNumberFormat="1" applyFont="1" applyFill="1" applyBorder="1" applyAlignment="1">
      <alignment/>
    </xf>
    <xf numFmtId="168" fontId="4" fillId="0" borderId="13" xfId="0" applyNumberFormat="1" applyFont="1" applyFill="1" applyBorder="1" applyAlignment="1">
      <alignment horizontal="center"/>
    </xf>
    <xf numFmtId="0" fontId="5" fillId="0" borderId="14" xfId="0" applyFont="1" applyFill="1" applyBorder="1" applyAlignment="1">
      <alignment/>
    </xf>
    <xf numFmtId="0" fontId="5" fillId="0" borderId="0" xfId="0" applyFont="1" applyFill="1" applyBorder="1" applyAlignment="1">
      <alignment/>
    </xf>
    <xf numFmtId="168" fontId="5" fillId="0" borderId="12" xfId="0" applyNumberFormat="1" applyFont="1" applyFill="1" applyBorder="1" applyAlignment="1">
      <alignment/>
    </xf>
    <xf numFmtId="168" fontId="5" fillId="0" borderId="12" xfId="0" applyNumberFormat="1" applyFont="1" applyFill="1" applyBorder="1" applyAlignment="1">
      <alignment horizontal="center"/>
    </xf>
    <xf numFmtId="170" fontId="4" fillId="0" borderId="0" xfId="0" applyNumberFormat="1" applyFont="1" applyFill="1" applyAlignment="1">
      <alignment/>
    </xf>
    <xf numFmtId="165" fontId="4" fillId="0" borderId="0" xfId="0" applyNumberFormat="1" applyFont="1" applyFill="1" applyAlignment="1">
      <alignment/>
    </xf>
    <xf numFmtId="0" fontId="0" fillId="0" borderId="0" xfId="0" applyFill="1" applyAlignment="1">
      <alignment/>
    </xf>
    <xf numFmtId="168" fontId="4" fillId="0" borderId="12" xfId="0" applyNumberFormat="1" applyFont="1" applyFill="1" applyBorder="1" applyAlignment="1">
      <alignment/>
    </xf>
    <xf numFmtId="0" fontId="4" fillId="0" borderId="15" xfId="0" applyFont="1" applyFill="1" applyBorder="1" applyAlignment="1">
      <alignment/>
    </xf>
    <xf numFmtId="0" fontId="4" fillId="0" borderId="16" xfId="0" applyFont="1" applyFill="1" applyBorder="1" applyAlignment="1">
      <alignment/>
    </xf>
    <xf numFmtId="0" fontId="4" fillId="0" borderId="1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11" xfId="0" applyFont="1" applyFill="1" applyBorder="1" applyAlignment="1">
      <alignment/>
    </xf>
    <xf numFmtId="0" fontId="5" fillId="0" borderId="12" xfId="0" applyFont="1" applyFill="1" applyBorder="1" applyAlignment="1">
      <alignment/>
    </xf>
    <xf numFmtId="0" fontId="4" fillId="0" borderId="17" xfId="0" applyFont="1" applyFill="1" applyBorder="1" applyAlignment="1">
      <alignment/>
    </xf>
    <xf numFmtId="168" fontId="4" fillId="0" borderId="13" xfId="0" applyNumberFormat="1" applyFont="1" applyFill="1" applyBorder="1" applyAlignment="1">
      <alignment/>
    </xf>
    <xf numFmtId="0" fontId="0" fillId="0" borderId="0" xfId="0" applyFont="1" applyFill="1" applyAlignment="1">
      <alignment/>
    </xf>
    <xf numFmtId="171" fontId="5" fillId="0" borderId="18" xfId="47" applyNumberFormat="1" applyFont="1" applyBorder="1" applyAlignment="1">
      <alignment horizontal="center" vertical="center" wrapText="1"/>
    </xf>
    <xf numFmtId="10" fontId="5" fillId="0" borderId="18" xfId="0" applyNumberFormat="1" applyFont="1" applyBorder="1" applyAlignment="1">
      <alignment horizontal="center" wrapText="1"/>
    </xf>
    <xf numFmtId="164" fontId="7" fillId="0" borderId="18" xfId="47" applyNumberFormat="1" applyFont="1" applyBorder="1" applyAlignment="1">
      <alignment vertical="center"/>
    </xf>
    <xf numFmtId="164" fontId="7" fillId="0" borderId="12" xfId="47" applyNumberFormat="1" applyFont="1" applyBorder="1" applyAlignment="1">
      <alignment vertical="center"/>
    </xf>
    <xf numFmtId="164" fontId="5" fillId="0" borderId="12" xfId="47" applyNumberFormat="1" applyFont="1" applyBorder="1" applyAlignment="1">
      <alignment vertical="center"/>
    </xf>
    <xf numFmtId="164" fontId="4" fillId="0" borderId="12" xfId="47" applyNumberFormat="1" applyFont="1" applyBorder="1" applyAlignment="1">
      <alignment vertical="center"/>
    </xf>
    <xf numFmtId="164" fontId="4" fillId="0" borderId="12" xfId="47" applyNumberFormat="1" applyFont="1" applyBorder="1" applyAlignment="1">
      <alignment vertical="center" wrapText="1"/>
    </xf>
    <xf numFmtId="164" fontId="4" fillId="0" borderId="12" xfId="47" applyNumberFormat="1" applyFont="1" applyFill="1" applyBorder="1" applyAlignment="1">
      <alignment vertical="center"/>
    </xf>
    <xf numFmtId="165" fontId="5" fillId="0" borderId="18" xfId="47" applyNumberFormat="1" applyFont="1" applyBorder="1" applyAlignment="1">
      <alignment horizontal="center" vertical="center" wrapText="1"/>
    </xf>
    <xf numFmtId="0" fontId="4" fillId="0" borderId="15" xfId="0" applyFont="1" applyBorder="1" applyAlignment="1">
      <alignment/>
    </xf>
    <xf numFmtId="0" fontId="4" fillId="0" borderId="19" xfId="0" applyFont="1" applyBorder="1" applyAlignment="1">
      <alignment horizontal="centerContinuous"/>
    </xf>
    <xf numFmtId="0" fontId="4" fillId="0" borderId="20" xfId="0" applyFont="1" applyBorder="1" applyAlignment="1">
      <alignment horizontal="centerContinuous"/>
    </xf>
    <xf numFmtId="0" fontId="4" fillId="0" borderId="21" xfId="0" applyFont="1" applyBorder="1" applyAlignment="1">
      <alignment horizontal="centerContinuous"/>
    </xf>
    <xf numFmtId="0" fontId="4" fillId="0" borderId="11" xfId="0" applyFont="1" applyBorder="1" applyAlignment="1">
      <alignment horizontal="centerContinuous"/>
    </xf>
    <xf numFmtId="0" fontId="4" fillId="0" borderId="0" xfId="0" applyFont="1" applyBorder="1" applyAlignment="1">
      <alignment horizontal="centerContinuous"/>
    </xf>
    <xf numFmtId="0" fontId="4" fillId="0" borderId="12" xfId="0" applyFont="1" applyBorder="1" applyAlignment="1">
      <alignment horizontal="center"/>
    </xf>
    <xf numFmtId="0" fontId="4" fillId="0" borderId="12" xfId="0" applyFont="1" applyBorder="1" applyAlignment="1">
      <alignment horizontal="center" wrapText="1"/>
    </xf>
    <xf numFmtId="0" fontId="4" fillId="0" borderId="22" xfId="0" applyFont="1" applyBorder="1" applyAlignment="1">
      <alignment/>
    </xf>
    <xf numFmtId="0" fontId="4" fillId="0" borderId="17" xfId="0" applyFont="1" applyBorder="1" applyAlignment="1">
      <alignment horizontal="center"/>
    </xf>
    <xf numFmtId="0" fontId="4" fillId="0" borderId="22" xfId="0" applyFont="1" applyBorder="1" applyAlignment="1">
      <alignment horizontal="center"/>
    </xf>
    <xf numFmtId="0" fontId="4" fillId="0" borderId="17" xfId="0" applyFont="1" applyBorder="1" applyAlignment="1">
      <alignment horizontal="center" wrapText="1"/>
    </xf>
    <xf numFmtId="0" fontId="4" fillId="0" borderId="23" xfId="0" applyFont="1" applyBorder="1" applyAlignment="1">
      <alignment horizontal="center"/>
    </xf>
    <xf numFmtId="0" fontId="4" fillId="0" borderId="13" xfId="0" applyFont="1" applyBorder="1" applyAlignment="1">
      <alignment horizontal="center"/>
    </xf>
    <xf numFmtId="3" fontId="4" fillId="0" borderId="11" xfId="0" applyNumberFormat="1" applyFont="1" applyBorder="1" applyAlignment="1">
      <alignment/>
    </xf>
    <xf numFmtId="3" fontId="4" fillId="0" borderId="0" xfId="0" applyNumberFormat="1" applyFont="1" applyBorder="1" applyAlignment="1">
      <alignment/>
    </xf>
    <xf numFmtId="168" fontId="4" fillId="0" borderId="11" xfId="0" applyNumberFormat="1" applyFont="1" applyBorder="1" applyAlignment="1">
      <alignment horizontal="center"/>
    </xf>
    <xf numFmtId="3" fontId="4" fillId="0" borderId="0" xfId="0" applyNumberFormat="1" applyFont="1" applyAlignment="1">
      <alignment/>
    </xf>
    <xf numFmtId="168" fontId="4" fillId="0" borderId="0" xfId="0" applyNumberFormat="1" applyFont="1" applyBorder="1" applyAlignment="1">
      <alignment horizontal="center"/>
    </xf>
    <xf numFmtId="168" fontId="4" fillId="0" borderId="0" xfId="0" applyNumberFormat="1" applyFont="1" applyAlignment="1">
      <alignment/>
    </xf>
    <xf numFmtId="3" fontId="4" fillId="0" borderId="12" xfId="0" applyNumberFormat="1" applyFont="1" applyBorder="1" applyAlignment="1">
      <alignment/>
    </xf>
    <xf numFmtId="3" fontId="4" fillId="0" borderId="13" xfId="0" applyNumberFormat="1" applyFont="1" applyBorder="1" applyAlignment="1">
      <alignment/>
    </xf>
    <xf numFmtId="3" fontId="5" fillId="0" borderId="12" xfId="0" applyNumberFormat="1" applyFont="1" applyFill="1" applyBorder="1" applyAlignment="1">
      <alignment/>
    </xf>
    <xf numFmtId="3" fontId="4" fillId="0" borderId="18" xfId="0" applyNumberFormat="1" applyFont="1" applyFill="1" applyBorder="1" applyAlignment="1">
      <alignment/>
    </xf>
    <xf numFmtId="0" fontId="4" fillId="0" borderId="24" xfId="0" applyFont="1" applyFill="1" applyBorder="1" applyAlignment="1">
      <alignment/>
    </xf>
    <xf numFmtId="3" fontId="4" fillId="0" borderId="12" xfId="0" applyNumberFormat="1" applyFont="1" applyFill="1" applyBorder="1" applyAlignment="1">
      <alignment/>
    </xf>
    <xf numFmtId="0" fontId="4" fillId="0" borderId="23" xfId="0" applyFont="1" applyFill="1" applyBorder="1" applyAlignment="1">
      <alignment/>
    </xf>
    <xf numFmtId="3" fontId="4" fillId="0" borderId="13" xfId="0" applyNumberFormat="1" applyFont="1" applyFill="1" applyBorder="1" applyAlignment="1">
      <alignment/>
    </xf>
    <xf numFmtId="0" fontId="5" fillId="0" borderId="24" xfId="0" applyFont="1" applyFill="1" applyBorder="1" applyAlignment="1">
      <alignment/>
    </xf>
    <xf numFmtId="0" fontId="4" fillId="0" borderId="0" xfId="0" applyFont="1" applyAlignment="1">
      <alignment horizontal="center"/>
    </xf>
    <xf numFmtId="0" fontId="4" fillId="0" borderId="16" xfId="0" applyFont="1" applyBorder="1" applyAlignment="1">
      <alignment horizontal="centerContinuous"/>
    </xf>
    <xf numFmtId="0" fontId="4" fillId="0" borderId="15" xfId="0" applyFont="1" applyBorder="1" applyAlignment="1">
      <alignment horizontal="centerContinuous"/>
    </xf>
    <xf numFmtId="0" fontId="5" fillId="20" borderId="15" xfId="0" applyFont="1" applyFill="1" applyBorder="1" applyAlignment="1">
      <alignment/>
    </xf>
    <xf numFmtId="172" fontId="5" fillId="20" borderId="18" xfId="0" applyNumberFormat="1" applyFont="1" applyFill="1" applyBorder="1" applyAlignment="1">
      <alignment/>
    </xf>
    <xf numFmtId="172" fontId="5" fillId="20" borderId="16" xfId="0" applyNumberFormat="1" applyFont="1" applyFill="1" applyBorder="1" applyAlignment="1">
      <alignment/>
    </xf>
    <xf numFmtId="172" fontId="5" fillId="20" borderId="18" xfId="0" applyNumberFormat="1" applyFont="1" applyFill="1" applyBorder="1" applyAlignment="1">
      <alignment horizontal="center"/>
    </xf>
    <xf numFmtId="0" fontId="4" fillId="0" borderId="0" xfId="0" applyFont="1" applyFill="1" applyBorder="1" applyAlignment="1">
      <alignment horizontal="left" indent="2"/>
    </xf>
    <xf numFmtId="172" fontId="4" fillId="0" borderId="12" xfId="0" applyNumberFormat="1" applyFont="1" applyFill="1" applyBorder="1" applyAlignment="1">
      <alignment/>
    </xf>
    <xf numFmtId="172" fontId="4" fillId="0" borderId="24" xfId="0" applyNumberFormat="1" applyFont="1" applyFill="1" applyBorder="1" applyAlignment="1">
      <alignment/>
    </xf>
    <xf numFmtId="172" fontId="4" fillId="0" borderId="12" xfId="0" applyNumberFormat="1" applyFont="1" applyFill="1" applyBorder="1" applyAlignment="1">
      <alignment horizontal="center"/>
    </xf>
    <xf numFmtId="0" fontId="4" fillId="0" borderId="0" xfId="0" applyFont="1" applyBorder="1" applyAlignment="1">
      <alignment horizontal="left" indent="2"/>
    </xf>
    <xf numFmtId="172" fontId="4" fillId="0" borderId="12" xfId="0" applyNumberFormat="1" applyFont="1" applyBorder="1" applyAlignment="1">
      <alignment/>
    </xf>
    <xf numFmtId="172" fontId="4" fillId="0" borderId="24" xfId="0" applyNumberFormat="1" applyFont="1" applyBorder="1" applyAlignment="1">
      <alignment/>
    </xf>
    <xf numFmtId="172" fontId="4" fillId="0" borderId="12" xfId="0" applyNumberFormat="1" applyFont="1" applyBorder="1" applyAlignment="1">
      <alignment horizontal="center"/>
    </xf>
    <xf numFmtId="0" fontId="4" fillId="0" borderId="22" xfId="0" applyFont="1" applyBorder="1" applyAlignment="1">
      <alignment horizontal="left" indent="2"/>
    </xf>
    <xf numFmtId="172" fontId="4" fillId="0" borderId="13" xfId="0" applyNumberFormat="1" applyFont="1" applyBorder="1" applyAlignment="1">
      <alignment/>
    </xf>
    <xf numFmtId="172" fontId="4" fillId="0" borderId="23" xfId="0" applyNumberFormat="1" applyFont="1" applyBorder="1" applyAlignment="1">
      <alignment/>
    </xf>
    <xf numFmtId="172" fontId="4" fillId="0" borderId="13" xfId="0" applyNumberFormat="1" applyFont="1" applyBorder="1" applyAlignment="1">
      <alignment horizontal="center"/>
    </xf>
    <xf numFmtId="0" fontId="5" fillId="20" borderId="0" xfId="0" applyFont="1" applyFill="1" applyAlignment="1">
      <alignment/>
    </xf>
    <xf numFmtId="172" fontId="5" fillId="20" borderId="12" xfId="0" applyNumberFormat="1" applyFont="1" applyFill="1" applyBorder="1" applyAlignment="1">
      <alignment/>
    </xf>
    <xf numFmtId="172" fontId="5" fillId="20" borderId="24" xfId="0" applyNumberFormat="1" applyFont="1" applyFill="1" applyBorder="1" applyAlignment="1">
      <alignment/>
    </xf>
    <xf numFmtId="172" fontId="5" fillId="20" borderId="12" xfId="0" applyNumberFormat="1" applyFont="1" applyFill="1" applyBorder="1" applyAlignment="1">
      <alignment horizontal="center"/>
    </xf>
    <xf numFmtId="0" fontId="5" fillId="0" borderId="0" xfId="0" applyFont="1" applyAlignment="1">
      <alignment horizontal="left" indent="2"/>
    </xf>
    <xf numFmtId="172" fontId="5" fillId="0" borderId="24" xfId="0" applyNumberFormat="1" applyFont="1" applyBorder="1" applyAlignment="1">
      <alignment/>
    </xf>
    <xf numFmtId="172" fontId="5" fillId="0" borderId="12" xfId="0" applyNumberFormat="1" applyFont="1" applyBorder="1" applyAlignment="1">
      <alignment horizontal="center"/>
    </xf>
    <xf numFmtId="0" fontId="4" fillId="0" borderId="0" xfId="0" applyFont="1" applyAlignment="1">
      <alignment horizontal="left" indent="4"/>
    </xf>
    <xf numFmtId="172" fontId="5" fillId="0" borderId="23" xfId="0" applyNumberFormat="1" applyFont="1" applyBorder="1" applyAlignment="1">
      <alignment/>
    </xf>
    <xf numFmtId="172" fontId="5" fillId="0" borderId="13" xfId="0" applyNumberFormat="1" applyFont="1" applyBorder="1" applyAlignment="1">
      <alignment horizontal="center"/>
    </xf>
    <xf numFmtId="0" fontId="5" fillId="20" borderId="20" xfId="0" applyFont="1" applyFill="1" applyBorder="1" applyAlignment="1">
      <alignment/>
    </xf>
    <xf numFmtId="172" fontId="5" fillId="20" borderId="10" xfId="0" applyNumberFormat="1" applyFont="1" applyFill="1" applyBorder="1" applyAlignment="1">
      <alignment/>
    </xf>
    <xf numFmtId="172" fontId="5" fillId="20" borderId="10" xfId="0" applyNumberFormat="1" applyFont="1" applyFill="1" applyBorder="1" applyAlignment="1">
      <alignment horizontal="center"/>
    </xf>
    <xf numFmtId="0" fontId="4" fillId="0" borderId="0" xfId="0" applyFont="1" applyAlignment="1">
      <alignment vertical="top" wrapText="1"/>
    </xf>
    <xf numFmtId="0" fontId="4" fillId="0" borderId="18" xfId="0" applyFont="1" applyBorder="1" applyAlignment="1">
      <alignment horizontal="center" vertical="top" wrapText="1"/>
    </xf>
    <xf numFmtId="3" fontId="5" fillId="20" borderId="10" xfId="0" applyNumberFormat="1" applyFont="1" applyFill="1" applyBorder="1" applyAlignment="1">
      <alignment/>
    </xf>
    <xf numFmtId="3" fontId="5" fillId="20" borderId="18" xfId="0" applyNumberFormat="1" applyFont="1" applyFill="1" applyBorder="1" applyAlignment="1">
      <alignment/>
    </xf>
    <xf numFmtId="3" fontId="5" fillId="20" borderId="12" xfId="0" applyNumberFormat="1" applyFont="1" applyFill="1" applyBorder="1" applyAlignment="1">
      <alignment/>
    </xf>
    <xf numFmtId="164" fontId="0" fillId="0" borderId="0" xfId="47" applyNumberFormat="1" applyFont="1" applyAlignment="1">
      <alignment horizontal="center"/>
    </xf>
    <xf numFmtId="166" fontId="0" fillId="0" borderId="0" xfId="47" applyNumberFormat="1" applyFont="1" applyAlignment="1">
      <alignment horizontal="center"/>
    </xf>
    <xf numFmtId="0" fontId="0" fillId="0" borderId="0" xfId="0" applyFont="1" applyAlignment="1">
      <alignment horizontal="center"/>
    </xf>
    <xf numFmtId="0" fontId="0" fillId="0" borderId="0" xfId="0" applyFont="1" applyAlignment="1">
      <alignment/>
    </xf>
    <xf numFmtId="0" fontId="5" fillId="0" borderId="0" xfId="0" applyFont="1" applyAlignment="1">
      <alignment horizontal="center"/>
    </xf>
    <xf numFmtId="0" fontId="5" fillId="0" borderId="0" xfId="0" applyFont="1" applyAlignment="1">
      <alignment horizontal="center" vertical="center"/>
    </xf>
    <xf numFmtId="0" fontId="5" fillId="0" borderId="0" xfId="0" applyFont="1" applyAlignment="1">
      <alignment vertical="center"/>
    </xf>
    <xf numFmtId="164" fontId="4" fillId="0" borderId="0" xfId="47" applyNumberFormat="1" applyFont="1" applyAlignment="1">
      <alignment horizontal="center"/>
    </xf>
    <xf numFmtId="166" fontId="4" fillId="0" borderId="18" xfId="0" applyNumberFormat="1" applyFont="1" applyFill="1" applyBorder="1" applyAlignment="1">
      <alignment horizontal="center"/>
    </xf>
    <xf numFmtId="3" fontId="4" fillId="0" borderId="18" xfId="0" applyNumberFormat="1" applyFont="1" applyFill="1" applyBorder="1" applyAlignment="1">
      <alignment horizontal="center"/>
    </xf>
    <xf numFmtId="173" fontId="4" fillId="0" borderId="18" xfId="47" applyNumberFormat="1" applyFont="1" applyBorder="1" applyAlignment="1">
      <alignment horizontal="center"/>
    </xf>
    <xf numFmtId="166" fontId="4" fillId="0" borderId="12" xfId="0" applyNumberFormat="1" applyFont="1" applyFill="1" applyBorder="1" applyAlignment="1">
      <alignment horizontal="center"/>
    </xf>
    <xf numFmtId="3" fontId="4" fillId="0" borderId="12" xfId="0" applyNumberFormat="1" applyFont="1" applyFill="1" applyBorder="1" applyAlignment="1">
      <alignment horizontal="center"/>
    </xf>
    <xf numFmtId="173" fontId="4" fillId="0" borderId="12" xfId="47" applyNumberFormat="1" applyFont="1" applyBorder="1" applyAlignment="1">
      <alignment horizontal="center"/>
    </xf>
    <xf numFmtId="173" fontId="4" fillId="0" borderId="13" xfId="47" applyNumberFormat="1" applyFont="1" applyBorder="1" applyAlignment="1">
      <alignment horizontal="center"/>
    </xf>
    <xf numFmtId="166" fontId="4" fillId="0" borderId="0" xfId="47" applyNumberFormat="1" applyFont="1" applyAlignment="1">
      <alignment horizontal="center"/>
    </xf>
    <xf numFmtId="0" fontId="4" fillId="0" borderId="0" xfId="0" applyFont="1" applyAlignment="1">
      <alignment horizontal="right"/>
    </xf>
    <xf numFmtId="165" fontId="5" fillId="0" borderId="19" xfId="47" applyNumberFormat="1" applyFont="1" applyBorder="1" applyAlignment="1">
      <alignment horizontal="center" vertical="center" wrapText="1"/>
    </xf>
    <xf numFmtId="165" fontId="5" fillId="0" borderId="20" xfId="47" applyNumberFormat="1" applyFont="1" applyBorder="1" applyAlignment="1">
      <alignment horizontal="center" vertical="center" wrapText="1"/>
    </xf>
    <xf numFmtId="165" fontId="5" fillId="0" borderId="21" xfId="47" applyNumberFormat="1" applyFont="1" applyBorder="1" applyAlignment="1">
      <alignment horizontal="center" vertical="center" wrapText="1"/>
    </xf>
    <xf numFmtId="166" fontId="5" fillId="0" borderId="10" xfId="47" applyNumberFormat="1" applyFont="1" applyBorder="1" applyAlignment="1">
      <alignment horizontal="center" vertical="center" wrapText="1"/>
    </xf>
    <xf numFmtId="0" fontId="2" fillId="0" borderId="0" xfId="0" applyFont="1" applyFill="1" applyAlignment="1">
      <alignment horizontal="right"/>
    </xf>
    <xf numFmtId="164" fontId="0" fillId="0" borderId="0" xfId="47" applyNumberFormat="1" applyFont="1" applyFill="1" applyAlignment="1">
      <alignment horizontal="right"/>
    </xf>
    <xf numFmtId="166" fontId="0" fillId="0" borderId="0" xfId="47" applyNumberFormat="1" applyFont="1" applyFill="1" applyAlignment="1">
      <alignment horizontal="center"/>
    </xf>
    <xf numFmtId="164" fontId="0" fillId="0" borderId="0" xfId="47" applyNumberFormat="1" applyFont="1" applyFill="1" applyAlignment="1">
      <alignment horizontal="center"/>
    </xf>
    <xf numFmtId="0" fontId="0" fillId="0" borderId="0" xfId="0" applyFont="1" applyFill="1" applyAlignment="1">
      <alignment horizontal="center"/>
    </xf>
    <xf numFmtId="0" fontId="0" fillId="0" borderId="0" xfId="0" applyFont="1" applyFill="1" applyAlignment="1">
      <alignment horizontal="right"/>
    </xf>
    <xf numFmtId="164" fontId="4" fillId="0" borderId="10" xfId="47" applyNumberFormat="1" applyFont="1" applyFill="1" applyBorder="1" applyAlignment="1">
      <alignment horizontal="center" vertical="center" wrapText="1"/>
    </xf>
    <xf numFmtId="166" fontId="4" fillId="0" borderId="10" xfId="47" applyNumberFormat="1" applyFont="1" applyFill="1" applyBorder="1" applyAlignment="1">
      <alignment horizontal="center" vertical="center" wrapText="1"/>
    </xf>
    <xf numFmtId="0" fontId="4" fillId="0" borderId="0" xfId="0" applyFont="1" applyFill="1" applyAlignment="1">
      <alignment vertical="center" wrapText="1"/>
    </xf>
    <xf numFmtId="0" fontId="5" fillId="0" borderId="0" xfId="0" applyFont="1" applyFill="1" applyBorder="1" applyAlignment="1">
      <alignment horizontal="right"/>
    </xf>
    <xf numFmtId="0" fontId="5" fillId="0" borderId="0" xfId="0" applyFont="1" applyFill="1" applyBorder="1" applyAlignment="1">
      <alignment horizontal="center"/>
    </xf>
    <xf numFmtId="166" fontId="4" fillId="0" borderId="12" xfId="47" applyNumberFormat="1" applyFont="1" applyFill="1" applyBorder="1" applyAlignment="1">
      <alignment horizontal="center"/>
    </xf>
    <xf numFmtId="168" fontId="4" fillId="0" borderId="11" xfId="47" applyNumberFormat="1" applyFont="1" applyFill="1" applyBorder="1" applyAlignment="1">
      <alignment horizontal="center"/>
    </xf>
    <xf numFmtId="0" fontId="4" fillId="0" borderId="0" xfId="0" applyFont="1" applyFill="1" applyBorder="1" applyAlignment="1">
      <alignment horizontal="center"/>
    </xf>
    <xf numFmtId="0" fontId="4" fillId="0" borderId="0" xfId="0" applyFont="1" applyFill="1" applyBorder="1" applyAlignment="1">
      <alignment horizontal="right"/>
    </xf>
    <xf numFmtId="0" fontId="5" fillId="0" borderId="15" xfId="0" applyFont="1" applyFill="1" applyBorder="1" applyAlignment="1">
      <alignment horizontal="right"/>
    </xf>
    <xf numFmtId="164" fontId="4" fillId="0" borderId="0" xfId="47" applyNumberFormat="1" applyFont="1" applyFill="1" applyAlignment="1">
      <alignment horizontal="center"/>
    </xf>
    <xf numFmtId="0" fontId="4" fillId="0" borderId="0" xfId="0" applyFont="1" applyFill="1" applyAlignment="1">
      <alignment horizontal="center"/>
    </xf>
    <xf numFmtId="165" fontId="6" fillId="0" borderId="0" xfId="47" applyNumberFormat="1" applyFont="1" applyFill="1" applyBorder="1" applyAlignment="1">
      <alignment/>
    </xf>
    <xf numFmtId="166" fontId="6" fillId="0" borderId="0" xfId="47" applyNumberFormat="1" applyFont="1" applyFill="1" applyBorder="1" applyAlignment="1">
      <alignment horizontal="center"/>
    </xf>
    <xf numFmtId="0" fontId="6" fillId="0" borderId="0" xfId="0" applyFont="1" applyFill="1" applyBorder="1" applyAlignment="1">
      <alignment horizontal="center"/>
    </xf>
    <xf numFmtId="0" fontId="6" fillId="0" borderId="0" xfId="0" applyFont="1" applyFill="1" applyBorder="1" applyAlignment="1">
      <alignment/>
    </xf>
    <xf numFmtId="165" fontId="0" fillId="0" borderId="0" xfId="0" applyNumberFormat="1" applyFont="1" applyFill="1" applyAlignment="1">
      <alignment horizontal="right"/>
    </xf>
    <xf numFmtId="164" fontId="4" fillId="0" borderId="24" xfId="47" applyNumberFormat="1" applyFont="1" applyFill="1" applyBorder="1" applyAlignment="1">
      <alignment horizontal="right"/>
    </xf>
    <xf numFmtId="166" fontId="5" fillId="0" borderId="18" xfId="47" applyNumberFormat="1" applyFont="1" applyFill="1" applyBorder="1" applyAlignment="1">
      <alignment horizontal="center"/>
    </xf>
    <xf numFmtId="168" fontId="5" fillId="0" borderId="14" xfId="47" applyNumberFormat="1" applyFont="1" applyFill="1" applyBorder="1" applyAlignment="1">
      <alignment horizontal="center"/>
    </xf>
    <xf numFmtId="164" fontId="5" fillId="0" borderId="16" xfId="47" applyNumberFormat="1" applyFont="1" applyFill="1" applyBorder="1" applyAlignment="1">
      <alignment horizontal="right"/>
    </xf>
    <xf numFmtId="166" fontId="5" fillId="0" borderId="12" xfId="47" applyNumberFormat="1" applyFont="1" applyFill="1" applyBorder="1" applyAlignment="1">
      <alignment horizontal="center"/>
    </xf>
    <xf numFmtId="168" fontId="5" fillId="0" borderId="11" xfId="47" applyNumberFormat="1" applyFont="1" applyFill="1" applyBorder="1" applyAlignment="1">
      <alignment horizontal="center"/>
    </xf>
    <xf numFmtId="164" fontId="5" fillId="0" borderId="24" xfId="47" applyNumberFormat="1" applyFont="1" applyFill="1" applyBorder="1" applyAlignment="1">
      <alignment horizontal="right"/>
    </xf>
    <xf numFmtId="164" fontId="8" fillId="0" borderId="0" xfId="45" applyNumberFormat="1" applyAlignment="1" applyProtection="1">
      <alignment/>
      <protection/>
    </xf>
    <xf numFmtId="0" fontId="8" fillId="0" borderId="0" xfId="45" applyFill="1" applyAlignment="1" applyProtection="1">
      <alignment/>
      <protection/>
    </xf>
    <xf numFmtId="0" fontId="3" fillId="0" borderId="0" xfId="0" applyFont="1" applyAlignment="1">
      <alignment horizontal="justify"/>
    </xf>
    <xf numFmtId="0" fontId="0" fillId="0" borderId="0" xfId="0" applyFont="1" applyAlignment="1">
      <alignment horizontal="justify"/>
    </xf>
    <xf numFmtId="0" fontId="12" fillId="0" borderId="0" xfId="0" applyFont="1" applyFill="1" applyAlignment="1">
      <alignment horizontal="right"/>
    </xf>
    <xf numFmtId="164" fontId="12" fillId="0" borderId="0" xfId="47" applyNumberFormat="1" applyFont="1" applyFill="1" applyAlignment="1">
      <alignment horizontal="right"/>
    </xf>
    <xf numFmtId="166" fontId="12" fillId="0" borderId="0" xfId="47" applyNumberFormat="1" applyFont="1" applyFill="1" applyAlignment="1">
      <alignment horizontal="center"/>
    </xf>
    <xf numFmtId="164" fontId="12" fillId="0" borderId="0" xfId="47" applyNumberFormat="1" applyFont="1" applyFill="1" applyAlignment="1">
      <alignment horizontal="center"/>
    </xf>
    <xf numFmtId="166" fontId="8" fillId="0" borderId="0" xfId="45" applyNumberFormat="1" applyFont="1" applyFill="1" applyAlignment="1" applyProtection="1">
      <alignment horizontal="left"/>
      <protection/>
    </xf>
    <xf numFmtId="0" fontId="12" fillId="0" borderId="0" xfId="0" applyFont="1" applyFill="1" applyAlignment="1">
      <alignment horizontal="center"/>
    </xf>
    <xf numFmtId="0" fontId="12" fillId="0" borderId="0" xfId="0" applyFont="1" applyAlignment="1">
      <alignment/>
    </xf>
    <xf numFmtId="0" fontId="12" fillId="0" borderId="0" xfId="0" applyFont="1" applyFill="1" applyAlignment="1">
      <alignment/>
    </xf>
    <xf numFmtId="0" fontId="13" fillId="0" borderId="0" xfId="0" applyFont="1" applyFill="1" applyAlignment="1">
      <alignment horizontal="right"/>
    </xf>
    <xf numFmtId="0" fontId="11" fillId="0" borderId="0" xfId="0" applyFont="1" applyFill="1" applyAlignment="1">
      <alignment/>
    </xf>
    <xf numFmtId="0" fontId="10" fillId="0" borderId="0" xfId="0" applyFont="1" applyFill="1" applyAlignment="1">
      <alignment/>
    </xf>
    <xf numFmtId="0" fontId="11" fillId="0" borderId="0" xfId="0" applyFont="1" applyAlignment="1">
      <alignment/>
    </xf>
    <xf numFmtId="0" fontId="12" fillId="0" borderId="0" xfId="0" applyFont="1" applyAlignment="1">
      <alignment horizontal="right"/>
    </xf>
    <xf numFmtId="0" fontId="5" fillId="0" borderId="22" xfId="0" applyFont="1" applyFill="1" applyBorder="1" applyAlignment="1">
      <alignment horizontal="left" indent="2"/>
    </xf>
    <xf numFmtId="168" fontId="4" fillId="0" borderId="12" xfId="53" applyNumberFormat="1" applyFont="1" applyFill="1" applyBorder="1" applyAlignment="1">
      <alignment/>
    </xf>
    <xf numFmtId="164" fontId="5" fillId="0" borderId="13" xfId="47" applyNumberFormat="1" applyFont="1" applyBorder="1" applyAlignment="1">
      <alignment horizontal="center" vertical="center" wrapText="1"/>
    </xf>
    <xf numFmtId="164" fontId="4" fillId="0" borderId="18" xfId="47" applyNumberFormat="1" applyFont="1" applyBorder="1" applyAlignment="1">
      <alignment/>
    </xf>
    <xf numFmtId="166" fontId="4" fillId="0" borderId="18" xfId="47" applyNumberFormat="1" applyFont="1" applyBorder="1" applyAlignment="1">
      <alignment/>
    </xf>
    <xf numFmtId="167" fontId="4" fillId="0" borderId="12" xfId="47" applyNumberFormat="1" applyFont="1" applyBorder="1" applyAlignment="1">
      <alignment/>
    </xf>
    <xf numFmtId="164" fontId="4" fillId="0" borderId="12" xfId="47" applyNumberFormat="1" applyFont="1" applyBorder="1" applyAlignment="1">
      <alignment/>
    </xf>
    <xf numFmtId="166" fontId="4" fillId="0" borderId="12" xfId="47" applyNumberFormat="1" applyFont="1" applyBorder="1" applyAlignment="1">
      <alignment/>
    </xf>
    <xf numFmtId="166" fontId="4" fillId="0" borderId="13" xfId="47" applyNumberFormat="1" applyFont="1" applyBorder="1" applyAlignment="1">
      <alignment/>
    </xf>
    <xf numFmtId="164" fontId="4" fillId="0" borderId="13" xfId="47" applyNumberFormat="1" applyFont="1" applyBorder="1" applyAlignment="1">
      <alignment/>
    </xf>
    <xf numFmtId="165" fontId="5" fillId="0" borderId="12" xfId="0" applyNumberFormat="1" applyFont="1" applyFill="1" applyBorder="1" applyAlignment="1">
      <alignment/>
    </xf>
    <xf numFmtId="168" fontId="5" fillId="0" borderId="0" xfId="0" applyNumberFormat="1" applyFont="1" applyFill="1" applyBorder="1" applyAlignment="1">
      <alignment/>
    </xf>
    <xf numFmtId="165" fontId="4" fillId="0" borderId="12" xfId="0" applyNumberFormat="1" applyFont="1" applyFill="1" applyBorder="1" applyAlignment="1">
      <alignment/>
    </xf>
    <xf numFmtId="168" fontId="4" fillId="0" borderId="0" xfId="0" applyNumberFormat="1" applyFont="1" applyFill="1" applyBorder="1" applyAlignment="1">
      <alignment/>
    </xf>
    <xf numFmtId="165" fontId="4" fillId="0" borderId="13" xfId="0" applyNumberFormat="1" applyFont="1" applyFill="1" applyBorder="1" applyAlignment="1">
      <alignment/>
    </xf>
    <xf numFmtId="0" fontId="0" fillId="0" borderId="18" xfId="0" applyFont="1" applyBorder="1" applyAlignment="1">
      <alignment/>
    </xf>
    <xf numFmtId="0" fontId="0" fillId="0" borderId="12" xfId="0" applyFont="1" applyBorder="1" applyAlignment="1" quotePrefix="1">
      <alignment/>
    </xf>
    <xf numFmtId="3" fontId="7" fillId="0" borderId="14" xfId="47" applyNumberFormat="1" applyFont="1" applyBorder="1" applyAlignment="1">
      <alignment horizontal="right" vertical="center"/>
    </xf>
    <xf numFmtId="168" fontId="5" fillId="0" borderId="15" xfId="0" applyNumberFormat="1" applyFont="1" applyBorder="1" applyAlignment="1">
      <alignment/>
    </xf>
    <xf numFmtId="3" fontId="7" fillId="0" borderId="15" xfId="47" applyNumberFormat="1" applyFont="1" applyBorder="1" applyAlignment="1">
      <alignment horizontal="right" vertical="center"/>
    </xf>
    <xf numFmtId="168" fontId="5" fillId="0" borderId="16" xfId="0" applyNumberFormat="1" applyFont="1" applyBorder="1" applyAlignment="1">
      <alignment/>
    </xf>
    <xf numFmtId="3" fontId="7" fillId="0" borderId="11" xfId="47" applyNumberFormat="1" applyFont="1" applyBorder="1" applyAlignment="1">
      <alignment horizontal="right" vertical="center"/>
    </xf>
    <xf numFmtId="168" fontId="5" fillId="0" borderId="0" xfId="0" applyNumberFormat="1" applyFont="1" applyBorder="1" applyAlignment="1">
      <alignment/>
    </xf>
    <xf numFmtId="3" fontId="7" fillId="0" borderId="0" xfId="47" applyNumberFormat="1" applyFont="1" applyBorder="1" applyAlignment="1">
      <alignment horizontal="right" vertical="center"/>
    </xf>
    <xf numFmtId="168" fontId="5" fillId="0" borderId="24" xfId="0" applyNumberFormat="1" applyFont="1" applyBorder="1" applyAlignment="1">
      <alignment/>
    </xf>
    <xf numFmtId="3" fontId="5" fillId="0" borderId="11" xfId="47" applyNumberFormat="1" applyFont="1" applyBorder="1" applyAlignment="1">
      <alignment horizontal="right" vertical="center"/>
    </xf>
    <xf numFmtId="3" fontId="5" fillId="0" borderId="0" xfId="47" applyNumberFormat="1" applyFont="1" applyBorder="1" applyAlignment="1">
      <alignment horizontal="right" vertical="center"/>
    </xf>
    <xf numFmtId="3" fontId="4" fillId="0" borderId="11" xfId="47" applyNumberFormat="1" applyFont="1" applyBorder="1" applyAlignment="1">
      <alignment horizontal="right" vertical="center"/>
    </xf>
    <xf numFmtId="168" fontId="4" fillId="0" borderId="0" xfId="0" applyNumberFormat="1" applyFont="1" applyBorder="1" applyAlignment="1">
      <alignment/>
    </xf>
    <xf numFmtId="3" fontId="4" fillId="0" borderId="0" xfId="47" applyNumberFormat="1" applyFont="1" applyBorder="1" applyAlignment="1">
      <alignment horizontal="right" vertical="center"/>
    </xf>
    <xf numFmtId="168" fontId="4" fillId="0" borderId="24" xfId="0" applyNumberFormat="1" applyFont="1" applyBorder="1" applyAlignment="1">
      <alignment/>
    </xf>
    <xf numFmtId="3" fontId="4" fillId="0" borderId="11" xfId="47" applyNumberFormat="1" applyFont="1" applyBorder="1" applyAlignment="1">
      <alignment horizontal="right" vertical="center" wrapText="1"/>
    </xf>
    <xf numFmtId="3" fontId="4" fillId="0" borderId="0" xfId="47" applyNumberFormat="1" applyFont="1" applyBorder="1" applyAlignment="1">
      <alignment horizontal="right" vertical="center" wrapText="1"/>
    </xf>
    <xf numFmtId="3" fontId="4" fillId="0" borderId="11" xfId="47" applyNumberFormat="1" applyFont="1" applyFill="1" applyBorder="1" applyAlignment="1">
      <alignment horizontal="right" vertical="center"/>
    </xf>
    <xf numFmtId="3" fontId="4" fillId="0" borderId="0" xfId="47" applyNumberFormat="1" applyFont="1" applyFill="1" applyBorder="1" applyAlignment="1">
      <alignment horizontal="right" vertical="center"/>
    </xf>
    <xf numFmtId="171" fontId="4" fillId="0" borderId="16" xfId="47" applyNumberFormat="1" applyFont="1" applyFill="1" applyBorder="1" applyAlignment="1">
      <alignment horizontal="center" vertical="center" wrapText="1"/>
    </xf>
    <xf numFmtId="171" fontId="4" fillId="0" borderId="10" xfId="47" applyNumberFormat="1" applyFont="1" applyFill="1" applyBorder="1" applyAlignment="1" quotePrefix="1">
      <alignment horizontal="center" vertical="center" wrapText="1"/>
    </xf>
    <xf numFmtId="0" fontId="4" fillId="0" borderId="16" xfId="0" applyFont="1" applyFill="1" applyBorder="1" applyAlignment="1">
      <alignment horizontal="center" wrapText="1"/>
    </xf>
    <xf numFmtId="164" fontId="5" fillId="0" borderId="18" xfId="47" applyNumberFormat="1" applyFont="1" applyFill="1" applyBorder="1" applyAlignment="1">
      <alignment vertical="center"/>
    </xf>
    <xf numFmtId="3" fontId="5" fillId="0" borderId="18" xfId="47" applyNumberFormat="1" applyFont="1" applyFill="1" applyBorder="1" applyAlignment="1">
      <alignment horizontal="right" vertical="center"/>
    </xf>
    <xf numFmtId="172" fontId="5" fillId="0" borderId="15" xfId="47" applyNumberFormat="1" applyFont="1" applyFill="1" applyBorder="1" applyAlignment="1">
      <alignment horizontal="right" vertical="center"/>
    </xf>
    <xf numFmtId="172" fontId="5" fillId="0" borderId="18" xfId="47" applyNumberFormat="1" applyFont="1" applyFill="1" applyBorder="1" applyAlignment="1">
      <alignment horizontal="right" vertical="center"/>
    </xf>
    <xf numFmtId="164" fontId="5" fillId="0" borderId="12" xfId="47" applyNumberFormat="1" applyFont="1" applyFill="1" applyBorder="1" applyAlignment="1">
      <alignment vertical="center"/>
    </xf>
    <xf numFmtId="3" fontId="5" fillId="0" borderId="12" xfId="47" applyNumberFormat="1" applyFont="1" applyFill="1" applyBorder="1" applyAlignment="1">
      <alignment horizontal="right" vertical="center"/>
    </xf>
    <xf numFmtId="172" fontId="5" fillId="0" borderId="0" xfId="47" applyNumberFormat="1" applyFont="1" applyFill="1" applyBorder="1" applyAlignment="1">
      <alignment horizontal="right" vertical="center"/>
    </xf>
    <xf numFmtId="172" fontId="5" fillId="0" borderId="12" xfId="47" applyNumberFormat="1" applyFont="1" applyFill="1" applyBorder="1" applyAlignment="1">
      <alignment horizontal="right" vertical="center"/>
    </xf>
    <xf numFmtId="3" fontId="4" fillId="0" borderId="12" xfId="47" applyNumberFormat="1" applyFont="1" applyFill="1" applyBorder="1" applyAlignment="1">
      <alignment horizontal="right" vertical="center"/>
    </xf>
    <xf numFmtId="172" fontId="4" fillId="0" borderId="0" xfId="47" applyNumberFormat="1" applyFont="1" applyFill="1" applyBorder="1" applyAlignment="1">
      <alignment horizontal="right" vertical="center"/>
    </xf>
    <xf numFmtId="172" fontId="4" fillId="0" borderId="12" xfId="47" applyNumberFormat="1" applyFont="1" applyFill="1" applyBorder="1" applyAlignment="1">
      <alignment horizontal="right" vertical="center"/>
    </xf>
    <xf numFmtId="164" fontId="5" fillId="0" borderId="13" xfId="47" applyNumberFormat="1" applyFont="1" applyFill="1" applyBorder="1" applyAlignment="1">
      <alignment vertical="center"/>
    </xf>
    <xf numFmtId="3" fontId="5" fillId="0" borderId="13" xfId="47" applyNumberFormat="1" applyFont="1" applyFill="1" applyBorder="1" applyAlignment="1">
      <alignment horizontal="right" vertical="center"/>
    </xf>
    <xf numFmtId="172" fontId="5" fillId="0" borderId="22" xfId="47" applyNumberFormat="1" applyFont="1" applyFill="1" applyBorder="1" applyAlignment="1">
      <alignment horizontal="right" vertical="center"/>
    </xf>
    <xf numFmtId="172" fontId="5" fillId="0" borderId="13" xfId="47" applyNumberFormat="1" applyFont="1" applyFill="1" applyBorder="1" applyAlignment="1">
      <alignment horizontal="right" vertical="center"/>
    </xf>
    <xf numFmtId="164" fontId="5" fillId="0" borderId="19" xfId="47" applyNumberFormat="1" applyFont="1" applyBorder="1" applyAlignment="1">
      <alignment horizontal="center" vertical="center" wrapText="1"/>
    </xf>
    <xf numFmtId="164" fontId="6" fillId="0" borderId="0" xfId="47" applyNumberFormat="1" applyFont="1" applyAlignment="1">
      <alignment/>
    </xf>
    <xf numFmtId="164" fontId="5" fillId="0" borderId="17" xfId="47" applyNumberFormat="1" applyFont="1" applyBorder="1" applyAlignment="1">
      <alignment horizontal="center" vertical="center" wrapText="1"/>
    </xf>
    <xf numFmtId="164" fontId="6" fillId="0" borderId="0" xfId="47" applyNumberFormat="1" applyFont="1" applyFill="1" applyAlignment="1">
      <alignment/>
    </xf>
    <xf numFmtId="165" fontId="6" fillId="0" borderId="0" xfId="47" applyNumberFormat="1" applyFont="1" applyBorder="1" applyAlignment="1">
      <alignment horizontal="left"/>
    </xf>
    <xf numFmtId="0" fontId="6" fillId="0" borderId="0" xfId="0" applyFont="1" applyFill="1" applyAlignment="1">
      <alignment/>
    </xf>
    <xf numFmtId="0" fontId="6" fillId="0" borderId="0" xfId="0" applyFont="1" applyAlignment="1">
      <alignment/>
    </xf>
    <xf numFmtId="0" fontId="4" fillId="0" borderId="24" xfId="0" applyFont="1" applyFill="1" applyBorder="1" applyAlignment="1">
      <alignment horizontal="right"/>
    </xf>
    <xf numFmtId="164" fontId="5" fillId="0" borderId="18" xfId="47" applyNumberFormat="1" applyFont="1" applyFill="1" applyBorder="1" applyAlignment="1">
      <alignment horizontal="right"/>
    </xf>
    <xf numFmtId="168" fontId="5" fillId="0" borderId="18" xfId="47" applyNumberFormat="1" applyFont="1" applyFill="1" applyBorder="1" applyAlignment="1">
      <alignment horizontal="center"/>
    </xf>
    <xf numFmtId="164" fontId="4" fillId="0" borderId="12" xfId="47" applyNumberFormat="1" applyFont="1" applyFill="1" applyBorder="1" applyAlignment="1">
      <alignment horizontal="right"/>
    </xf>
    <xf numFmtId="168" fontId="4" fillId="0" borderId="12" xfId="47" applyNumberFormat="1" applyFont="1" applyFill="1" applyBorder="1" applyAlignment="1">
      <alignment horizontal="center"/>
    </xf>
    <xf numFmtId="164" fontId="5" fillId="0" borderId="12" xfId="47" applyNumberFormat="1" applyFont="1" applyFill="1" applyBorder="1" applyAlignment="1">
      <alignment horizontal="right"/>
    </xf>
    <xf numFmtId="168" fontId="5" fillId="0" borderId="12" xfId="47" applyNumberFormat="1" applyFont="1" applyFill="1" applyBorder="1" applyAlignment="1">
      <alignment horizontal="center"/>
    </xf>
    <xf numFmtId="165" fontId="6" fillId="0" borderId="0" xfId="49" applyNumberFormat="1" applyFont="1" applyFill="1" applyBorder="1" applyAlignment="1">
      <alignment horizontal="left"/>
    </xf>
    <xf numFmtId="0" fontId="0" fillId="0" borderId="0" xfId="0" applyFont="1" applyAlignment="1">
      <alignment horizontal="justify" wrapText="1"/>
    </xf>
    <xf numFmtId="3" fontId="5" fillId="0" borderId="0" xfId="0" applyNumberFormat="1" applyFont="1" applyAlignment="1">
      <alignment/>
    </xf>
    <xf numFmtId="172" fontId="5" fillId="0" borderId="12" xfId="0" applyNumberFormat="1" applyFont="1" applyFill="1" applyBorder="1" applyAlignment="1">
      <alignment/>
    </xf>
    <xf numFmtId="164" fontId="1" fillId="0" borderId="0" xfId="47" applyNumberFormat="1" applyFont="1" applyFill="1" applyAlignment="1">
      <alignment/>
    </xf>
    <xf numFmtId="0" fontId="5" fillId="20" borderId="14" xfId="0" applyFont="1" applyFill="1" applyBorder="1" applyAlignment="1">
      <alignment/>
    </xf>
    <xf numFmtId="165" fontId="5" fillId="20" borderId="18" xfId="0" applyNumberFormat="1" applyFont="1" applyFill="1" applyBorder="1" applyAlignment="1">
      <alignment/>
    </xf>
    <xf numFmtId="168" fontId="5" fillId="20" borderId="18" xfId="0" applyNumberFormat="1" applyFont="1" applyFill="1" applyBorder="1" applyAlignment="1">
      <alignment/>
    </xf>
    <xf numFmtId="168" fontId="5" fillId="20" borderId="18" xfId="0" applyNumberFormat="1" applyFont="1" applyFill="1" applyBorder="1" applyAlignment="1">
      <alignment horizontal="center"/>
    </xf>
    <xf numFmtId="168" fontId="4" fillId="20" borderId="18" xfId="0" applyNumberFormat="1" applyFont="1" applyFill="1" applyBorder="1" applyAlignment="1">
      <alignment/>
    </xf>
    <xf numFmtId="0" fontId="4" fillId="20" borderId="11" xfId="0" applyFont="1" applyFill="1" applyBorder="1" applyAlignment="1">
      <alignment/>
    </xf>
    <xf numFmtId="0" fontId="4" fillId="20" borderId="0" xfId="0" applyFont="1" applyFill="1" applyBorder="1" applyAlignment="1">
      <alignment/>
    </xf>
    <xf numFmtId="165" fontId="4" fillId="20" borderId="12" xfId="0" applyNumberFormat="1" applyFont="1" applyFill="1" applyBorder="1" applyAlignment="1">
      <alignment/>
    </xf>
    <xf numFmtId="168" fontId="4" fillId="20" borderId="12" xfId="0" applyNumberFormat="1" applyFont="1" applyFill="1" applyBorder="1" applyAlignment="1">
      <alignment/>
    </xf>
    <xf numFmtId="168" fontId="4" fillId="20" borderId="12" xfId="0" applyNumberFormat="1" applyFont="1" applyFill="1" applyBorder="1" applyAlignment="1">
      <alignment horizontal="center"/>
    </xf>
    <xf numFmtId="168" fontId="4" fillId="20" borderId="12" xfId="53" applyNumberFormat="1" applyFont="1" applyFill="1" applyBorder="1" applyAlignment="1">
      <alignment/>
    </xf>
    <xf numFmtId="0" fontId="4" fillId="20" borderId="17" xfId="0" applyFont="1" applyFill="1" applyBorder="1" applyAlignment="1">
      <alignment/>
    </xf>
    <xf numFmtId="0" fontId="4" fillId="20" borderId="23" xfId="0" applyFont="1" applyFill="1" applyBorder="1" applyAlignment="1">
      <alignment/>
    </xf>
    <xf numFmtId="165" fontId="4" fillId="20" borderId="13" xfId="0" applyNumberFormat="1" applyFont="1" applyFill="1" applyBorder="1" applyAlignment="1">
      <alignment/>
    </xf>
    <xf numFmtId="168" fontId="4" fillId="20" borderId="13" xfId="0" applyNumberFormat="1" applyFont="1" applyFill="1" applyBorder="1" applyAlignment="1">
      <alignment/>
    </xf>
    <xf numFmtId="168" fontId="4" fillId="20" borderId="13" xfId="0" applyNumberFormat="1" applyFont="1" applyFill="1" applyBorder="1" applyAlignment="1">
      <alignment horizontal="center"/>
    </xf>
    <xf numFmtId="168" fontId="4" fillId="20" borderId="13" xfId="53" applyNumberFormat="1" applyFont="1" applyFill="1" applyBorder="1" applyAlignment="1">
      <alignment/>
    </xf>
    <xf numFmtId="0" fontId="5" fillId="20" borderId="16" xfId="0" applyFont="1" applyFill="1" applyBorder="1" applyAlignment="1">
      <alignment/>
    </xf>
    <xf numFmtId="0" fontId="4" fillId="20" borderId="24" xfId="0" applyFont="1" applyFill="1" applyBorder="1" applyAlignment="1">
      <alignment/>
    </xf>
    <xf numFmtId="3" fontId="4" fillId="20" borderId="12" xfId="0" applyNumberFormat="1" applyFont="1" applyFill="1" applyBorder="1" applyAlignment="1">
      <alignment/>
    </xf>
    <xf numFmtId="3" fontId="4" fillId="20" borderId="13" xfId="0" applyNumberFormat="1" applyFont="1" applyFill="1" applyBorder="1" applyAlignment="1">
      <alignment/>
    </xf>
    <xf numFmtId="3" fontId="5" fillId="20" borderId="19" xfId="0" applyNumberFormat="1" applyFont="1" applyFill="1" applyBorder="1" applyAlignment="1">
      <alignment/>
    </xf>
    <xf numFmtId="3" fontId="5" fillId="20" borderId="20" xfId="0" applyNumberFormat="1" applyFont="1" applyFill="1" applyBorder="1" applyAlignment="1">
      <alignment/>
    </xf>
    <xf numFmtId="168" fontId="5" fillId="20" borderId="10" xfId="0" applyNumberFormat="1" applyFont="1" applyFill="1" applyBorder="1" applyAlignment="1">
      <alignment horizontal="center"/>
    </xf>
    <xf numFmtId="168" fontId="5" fillId="20" borderId="19" xfId="0" applyNumberFormat="1" applyFont="1" applyFill="1" applyBorder="1" applyAlignment="1">
      <alignment horizontal="center"/>
    </xf>
    <xf numFmtId="164" fontId="7" fillId="20" borderId="13" xfId="47" applyNumberFormat="1" applyFont="1" applyFill="1" applyBorder="1" applyAlignment="1">
      <alignment vertical="center"/>
    </xf>
    <xf numFmtId="3" fontId="7" fillId="20" borderId="17" xfId="47" applyNumberFormat="1" applyFont="1" applyFill="1" applyBorder="1" applyAlignment="1">
      <alignment horizontal="right" vertical="center"/>
    </xf>
    <xf numFmtId="168" fontId="5" fillId="20" borderId="22" xfId="0" applyNumberFormat="1" applyFont="1" applyFill="1" applyBorder="1" applyAlignment="1">
      <alignment/>
    </xf>
    <xf numFmtId="3" fontId="7" fillId="20" borderId="22" xfId="47" applyNumberFormat="1" applyFont="1" applyFill="1" applyBorder="1" applyAlignment="1">
      <alignment horizontal="right" vertical="center"/>
    </xf>
    <xf numFmtId="168" fontId="5" fillId="20" borderId="23" xfId="0" applyNumberFormat="1" applyFont="1" applyFill="1" applyBorder="1" applyAlignment="1">
      <alignment/>
    </xf>
    <xf numFmtId="165" fontId="5" fillId="20" borderId="19" xfId="47" applyNumberFormat="1" applyFont="1" applyFill="1" applyBorder="1" applyAlignment="1">
      <alignment horizontal="left"/>
    </xf>
    <xf numFmtId="164" fontId="5" fillId="20" borderId="10" xfId="47" applyNumberFormat="1" applyFont="1" applyFill="1" applyBorder="1" applyAlignment="1">
      <alignment/>
    </xf>
    <xf numFmtId="166" fontId="5" fillId="20" borderId="10" xfId="47" applyNumberFormat="1" applyFont="1" applyFill="1" applyBorder="1" applyAlignment="1">
      <alignment/>
    </xf>
    <xf numFmtId="167" fontId="5" fillId="20" borderId="10" xfId="47" applyNumberFormat="1" applyFont="1" applyFill="1" applyBorder="1" applyAlignment="1">
      <alignment/>
    </xf>
    <xf numFmtId="164" fontId="0" fillId="0" borderId="0" xfId="47" applyNumberFormat="1" applyFont="1" applyFill="1" applyAlignment="1">
      <alignment horizontal="left"/>
    </xf>
    <xf numFmtId="164" fontId="5" fillId="20" borderId="20" xfId="47" applyNumberFormat="1" applyFont="1" applyFill="1" applyBorder="1" applyAlignment="1">
      <alignment horizontal="center"/>
    </xf>
    <xf numFmtId="166" fontId="5" fillId="20" borderId="10" xfId="0" applyNumberFormat="1" applyFont="1" applyFill="1" applyBorder="1" applyAlignment="1">
      <alignment horizontal="center"/>
    </xf>
    <xf numFmtId="3" fontId="5" fillId="20" borderId="10" xfId="0" applyNumberFormat="1" applyFont="1" applyFill="1" applyBorder="1" applyAlignment="1">
      <alignment horizontal="center"/>
    </xf>
    <xf numFmtId="0" fontId="5" fillId="20" borderId="10" xfId="0" applyFont="1" applyFill="1" applyBorder="1" applyAlignment="1">
      <alignment horizontal="center"/>
    </xf>
    <xf numFmtId="173" fontId="5" fillId="20" borderId="10" xfId="47" applyNumberFormat="1" applyFont="1" applyFill="1" applyBorder="1" applyAlignment="1">
      <alignment horizontal="center"/>
    </xf>
    <xf numFmtId="0" fontId="5" fillId="20" borderId="15" xfId="0" applyFont="1" applyFill="1" applyBorder="1" applyAlignment="1">
      <alignment horizontal="right"/>
    </xf>
    <xf numFmtId="164" fontId="5" fillId="20" borderId="16" xfId="47" applyNumberFormat="1" applyFont="1" applyFill="1" applyBorder="1" applyAlignment="1">
      <alignment horizontal="right"/>
    </xf>
    <xf numFmtId="166" fontId="5" fillId="20" borderId="18" xfId="47" applyNumberFormat="1" applyFont="1" applyFill="1" applyBorder="1" applyAlignment="1">
      <alignment horizontal="center"/>
    </xf>
    <xf numFmtId="168" fontId="5" fillId="20" borderId="14" xfId="47" applyNumberFormat="1" applyFont="1" applyFill="1" applyBorder="1" applyAlignment="1">
      <alignment horizontal="center"/>
    </xf>
    <xf numFmtId="164" fontId="5" fillId="20" borderId="18" xfId="47" applyNumberFormat="1" applyFont="1" applyFill="1" applyBorder="1" applyAlignment="1">
      <alignment horizontal="right"/>
    </xf>
    <xf numFmtId="168" fontId="5" fillId="20" borderId="18" xfId="47" applyNumberFormat="1" applyFont="1" applyFill="1" applyBorder="1" applyAlignment="1">
      <alignment horizontal="center"/>
    </xf>
    <xf numFmtId="0" fontId="5" fillId="20" borderId="11" xfId="0" applyFont="1" applyFill="1" applyBorder="1" applyAlignment="1">
      <alignment/>
    </xf>
    <xf numFmtId="0" fontId="4" fillId="20" borderId="24" xfId="0" applyFont="1" applyFill="1" applyBorder="1" applyAlignment="1">
      <alignment horizontal="right"/>
    </xf>
    <xf numFmtId="164" fontId="4" fillId="20" borderId="24" xfId="47" applyNumberFormat="1" applyFont="1" applyFill="1" applyBorder="1" applyAlignment="1">
      <alignment horizontal="right"/>
    </xf>
    <xf numFmtId="166" fontId="4" fillId="20" borderId="12" xfId="47" applyNumberFormat="1" applyFont="1" applyFill="1" applyBorder="1" applyAlignment="1">
      <alignment horizontal="center"/>
    </xf>
    <xf numFmtId="168" fontId="4" fillId="20" borderId="11" xfId="47" applyNumberFormat="1" applyFont="1" applyFill="1" applyBorder="1" applyAlignment="1">
      <alignment horizontal="center"/>
    </xf>
    <xf numFmtId="164" fontId="4" fillId="20" borderId="12" xfId="47" applyNumberFormat="1" applyFont="1" applyFill="1" applyBorder="1" applyAlignment="1">
      <alignment horizontal="right"/>
    </xf>
    <xf numFmtId="168" fontId="4" fillId="20" borderId="12" xfId="47" applyNumberFormat="1" applyFont="1" applyFill="1" applyBorder="1" applyAlignment="1">
      <alignment horizontal="center"/>
    </xf>
    <xf numFmtId="0" fontId="5" fillId="20" borderId="17" xfId="0" applyFont="1" applyFill="1" applyBorder="1" applyAlignment="1">
      <alignment/>
    </xf>
    <xf numFmtId="0" fontId="4" fillId="20" borderId="23" xfId="0" applyFont="1" applyFill="1" applyBorder="1" applyAlignment="1">
      <alignment horizontal="right"/>
    </xf>
    <xf numFmtId="164" fontId="4" fillId="20" borderId="23" xfId="47" applyNumberFormat="1" applyFont="1" applyFill="1" applyBorder="1" applyAlignment="1">
      <alignment horizontal="right"/>
    </xf>
    <xf numFmtId="166" fontId="4" fillId="20" borderId="13" xfId="47" applyNumberFormat="1" applyFont="1" applyFill="1" applyBorder="1" applyAlignment="1">
      <alignment horizontal="center"/>
    </xf>
    <xf numFmtId="168" fontId="4" fillId="20" borderId="17" xfId="47" applyNumberFormat="1" applyFont="1" applyFill="1" applyBorder="1" applyAlignment="1">
      <alignment horizontal="center"/>
    </xf>
    <xf numFmtId="164" fontId="4" fillId="20" borderId="13" xfId="47" applyNumberFormat="1" applyFont="1" applyFill="1" applyBorder="1" applyAlignment="1">
      <alignment horizontal="right"/>
    </xf>
    <xf numFmtId="168" fontId="4" fillId="20" borderId="13" xfId="47" applyNumberFormat="1" applyFont="1" applyFill="1" applyBorder="1" applyAlignment="1">
      <alignment horizontal="center"/>
    </xf>
    <xf numFmtId="164" fontId="5" fillId="20" borderId="13" xfId="47" applyNumberFormat="1" applyFont="1" applyFill="1" applyBorder="1" applyAlignment="1">
      <alignment vertical="center"/>
    </xf>
    <xf numFmtId="3" fontId="5" fillId="20" borderId="23" xfId="47" applyNumberFormat="1" applyFont="1" applyFill="1" applyBorder="1" applyAlignment="1">
      <alignment horizontal="right" vertical="center"/>
    </xf>
    <xf numFmtId="172" fontId="5" fillId="20" borderId="23" xfId="47" applyNumberFormat="1" applyFont="1" applyFill="1" applyBorder="1" applyAlignment="1">
      <alignment horizontal="right" vertical="center"/>
    </xf>
    <xf numFmtId="172" fontId="5" fillId="20" borderId="22" xfId="47" applyNumberFormat="1" applyFont="1" applyFill="1" applyBorder="1" applyAlignment="1">
      <alignment horizontal="right" vertical="center"/>
    </xf>
    <xf numFmtId="172" fontId="5" fillId="20" borderId="13" xfId="47" applyNumberFormat="1" applyFont="1" applyFill="1" applyBorder="1" applyAlignment="1">
      <alignment horizontal="right" vertical="center"/>
    </xf>
    <xf numFmtId="168" fontId="4" fillId="20" borderId="18" xfId="53" applyNumberFormat="1" applyFont="1" applyFill="1" applyBorder="1" applyAlignment="1">
      <alignment/>
    </xf>
    <xf numFmtId="164" fontId="8" fillId="0" borderId="0" xfId="45" applyNumberFormat="1" applyFont="1" applyAlignment="1" applyProtection="1">
      <alignment/>
      <protection/>
    </xf>
    <xf numFmtId="0" fontId="31" fillId="0" borderId="0" xfId="0" applyFont="1" applyFill="1" applyAlignment="1">
      <alignment wrapText="1"/>
    </xf>
    <xf numFmtId="0" fontId="31" fillId="0" borderId="0" xfId="0" applyFont="1" applyAlignment="1">
      <alignment wrapText="1"/>
    </xf>
    <xf numFmtId="164" fontId="5" fillId="0" borderId="10" xfId="47" applyNumberFormat="1" applyFont="1" applyBorder="1" applyAlignment="1">
      <alignment horizontal="center" vertical="center" wrapText="1"/>
    </xf>
    <xf numFmtId="164" fontId="5" fillId="0" borderId="19" xfId="47" applyNumberFormat="1" applyFont="1" applyBorder="1" applyAlignment="1">
      <alignment horizontal="center" vertical="center" wrapText="1"/>
    </xf>
    <xf numFmtId="164" fontId="5" fillId="0" borderId="20" xfId="47" applyNumberFormat="1" applyFont="1" applyBorder="1" applyAlignment="1">
      <alignment horizontal="center" vertical="center" wrapText="1"/>
    </xf>
    <xf numFmtId="164" fontId="5" fillId="0" borderId="18" xfId="47" applyNumberFormat="1" applyFont="1" applyBorder="1" applyAlignment="1">
      <alignment horizontal="center" vertical="center" wrapText="1"/>
    </xf>
    <xf numFmtId="164" fontId="5" fillId="0" borderId="13" xfId="47" applyNumberFormat="1" applyFont="1" applyBorder="1" applyAlignment="1">
      <alignment horizontal="center" vertical="center" wrapText="1"/>
    </xf>
    <xf numFmtId="0" fontId="0" fillId="0" borderId="0" xfId="0" applyFill="1" applyAlignment="1">
      <alignment wrapText="1"/>
    </xf>
    <xf numFmtId="0" fontId="0" fillId="0" borderId="0" xfId="0" applyAlignment="1">
      <alignment wrapText="1"/>
    </xf>
    <xf numFmtId="0" fontId="4" fillId="0" borderId="16" xfId="0" applyFont="1" applyFill="1" applyBorder="1" applyAlignment="1">
      <alignment horizontal="center" vertical="center" wrapText="1"/>
    </xf>
    <xf numFmtId="0" fontId="0" fillId="0" borderId="23" xfId="0" applyFont="1" applyBorder="1" applyAlignment="1">
      <alignment wrapText="1"/>
    </xf>
    <xf numFmtId="0" fontId="5" fillId="0" borderId="14" xfId="0" applyFont="1" applyFill="1" applyBorder="1" applyAlignment="1">
      <alignment wrapText="1"/>
    </xf>
    <xf numFmtId="0" fontId="0" fillId="0" borderId="15" xfId="0" applyFont="1" applyBorder="1" applyAlignment="1">
      <alignment wrapText="1"/>
    </xf>
    <xf numFmtId="0" fontId="0" fillId="0" borderId="17" xfId="0" applyFont="1" applyBorder="1" applyAlignment="1">
      <alignment wrapText="1"/>
    </xf>
    <xf numFmtId="0" fontId="0" fillId="0" borderId="22" xfId="0" applyFont="1" applyBorder="1" applyAlignment="1">
      <alignment wrapText="1"/>
    </xf>
    <xf numFmtId="0" fontId="4" fillId="0" borderId="19" xfId="0" applyFont="1" applyFill="1" applyBorder="1" applyAlignment="1">
      <alignment horizontal="center" wrapText="1"/>
    </xf>
    <xf numFmtId="0" fontId="0" fillId="0" borderId="21" xfId="0" applyFont="1" applyBorder="1" applyAlignment="1">
      <alignment horizontal="center" wrapText="1"/>
    </xf>
    <xf numFmtId="0" fontId="4" fillId="0" borderId="21" xfId="0" applyFont="1" applyFill="1" applyBorder="1" applyAlignment="1">
      <alignment horizontal="center" wrapText="1"/>
    </xf>
    <xf numFmtId="0" fontId="4" fillId="0" borderId="18" xfId="0" applyFont="1" applyFill="1" applyBorder="1" applyAlignment="1">
      <alignment horizontal="center" vertical="center" wrapText="1"/>
    </xf>
    <xf numFmtId="0" fontId="0" fillId="0" borderId="13" xfId="0" applyFont="1" applyBorder="1" applyAlignment="1">
      <alignment wrapText="1"/>
    </xf>
    <xf numFmtId="0" fontId="5" fillId="0" borderId="19" xfId="0" applyFont="1" applyBorder="1" applyAlignment="1">
      <alignment horizontal="center"/>
    </xf>
    <xf numFmtId="0" fontId="5" fillId="0" borderId="20" xfId="0" applyFont="1" applyBorder="1" applyAlignment="1">
      <alignment horizontal="center"/>
    </xf>
    <xf numFmtId="0" fontId="5" fillId="0" borderId="21"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9" xfId="0" applyFont="1" applyBorder="1" applyAlignment="1">
      <alignment horizontal="center" wrapText="1"/>
    </xf>
    <xf numFmtId="0" fontId="4" fillId="0" borderId="20" xfId="0" applyFont="1" applyBorder="1" applyAlignment="1">
      <alignment horizontal="center" wrapText="1"/>
    </xf>
    <xf numFmtId="0" fontId="4" fillId="0" borderId="21" xfId="0" applyFont="1" applyBorder="1" applyAlignment="1">
      <alignment horizontal="center" wrapText="1"/>
    </xf>
    <xf numFmtId="0" fontId="4" fillId="0" borderId="18" xfId="0" applyFont="1" applyBorder="1" applyAlignment="1">
      <alignment horizontal="center" wrapText="1"/>
    </xf>
    <xf numFmtId="0" fontId="4" fillId="0" borderId="13" xfId="0" applyFont="1" applyBorder="1" applyAlignment="1">
      <alignment horizontal="center" wrapText="1"/>
    </xf>
    <xf numFmtId="0" fontId="4" fillId="0" borderId="16" xfId="0" applyFont="1" applyBorder="1" applyAlignment="1">
      <alignment horizontal="center"/>
    </xf>
    <xf numFmtId="0" fontId="0" fillId="0" borderId="13" xfId="0" applyBorder="1" applyAlignment="1">
      <alignment wrapText="1"/>
    </xf>
    <xf numFmtId="0" fontId="4" fillId="0" borderId="16" xfId="0" applyFont="1" applyFill="1" applyBorder="1" applyAlignment="1">
      <alignment wrapText="1"/>
    </xf>
    <xf numFmtId="0" fontId="0" fillId="0" borderId="23" xfId="0" applyBorder="1" applyAlignment="1">
      <alignment wrapText="1"/>
    </xf>
    <xf numFmtId="0" fontId="3" fillId="0" borderId="14" xfId="0" applyFont="1" applyFill="1" applyBorder="1" applyAlignment="1">
      <alignment wrapText="1"/>
    </xf>
    <xf numFmtId="0" fontId="0" fillId="0" borderId="17" xfId="0" applyBorder="1" applyAlignment="1">
      <alignment wrapText="1"/>
    </xf>
    <xf numFmtId="0" fontId="0" fillId="0" borderId="21" xfId="0" applyBorder="1" applyAlignment="1">
      <alignment horizontal="center" wrapText="1"/>
    </xf>
    <xf numFmtId="0" fontId="0" fillId="0" borderId="13" xfId="0" applyBorder="1" applyAlignment="1">
      <alignment/>
    </xf>
    <xf numFmtId="0" fontId="5" fillId="0" borderId="10" xfId="0" applyFont="1" applyBorder="1" applyAlignment="1">
      <alignment horizontal="center" vertical="center"/>
    </xf>
    <xf numFmtId="166" fontId="5" fillId="0" borderId="10" xfId="47" applyNumberFormat="1" applyFont="1" applyBorder="1" applyAlignment="1">
      <alignment horizontal="center"/>
    </xf>
    <xf numFmtId="164" fontId="5" fillId="0" borderId="19" xfId="47" applyNumberFormat="1" applyFont="1" applyBorder="1" applyAlignment="1">
      <alignment horizontal="center"/>
    </xf>
    <xf numFmtId="164" fontId="5" fillId="0" borderId="20" xfId="47" applyNumberFormat="1" applyFont="1" applyBorder="1" applyAlignment="1">
      <alignment horizontal="center"/>
    </xf>
    <xf numFmtId="164" fontId="4" fillId="0" borderId="15" xfId="47" applyNumberFormat="1" applyFont="1" applyFill="1" applyBorder="1" applyAlignment="1">
      <alignment horizontal="center" vertical="top" wrapText="1"/>
    </xf>
    <xf numFmtId="0" fontId="0" fillId="0" borderId="22" xfId="0" applyFont="1" applyBorder="1" applyAlignment="1">
      <alignment horizontal="center" vertical="top" wrapText="1"/>
    </xf>
    <xf numFmtId="0" fontId="4" fillId="0" borderId="18" xfId="0" applyFont="1" applyFill="1" applyBorder="1" applyAlignment="1">
      <alignment horizontal="center" vertical="top" wrapText="1"/>
    </xf>
    <xf numFmtId="0" fontId="0" fillId="0" borderId="13" xfId="0" applyFont="1" applyBorder="1" applyAlignment="1">
      <alignment horizontal="center" vertical="top" wrapText="1"/>
    </xf>
    <xf numFmtId="164" fontId="0" fillId="0" borderId="19" xfId="47" applyNumberFormat="1" applyFont="1" applyFill="1" applyBorder="1" applyAlignment="1">
      <alignment horizontal="center" wrapText="1"/>
    </xf>
    <xf numFmtId="0" fontId="0" fillId="0" borderId="15" xfId="0" applyFill="1" applyBorder="1" applyAlignment="1">
      <alignment wrapText="1"/>
    </xf>
    <xf numFmtId="0" fontId="0" fillId="0" borderId="15" xfId="0" applyBorder="1" applyAlignment="1">
      <alignment/>
    </xf>
    <xf numFmtId="0" fontId="0" fillId="0" borderId="19" xfId="0" applyFont="1" applyBorder="1" applyAlignment="1">
      <alignment horizontal="center" vertical="top" wrapText="1"/>
    </xf>
    <xf numFmtId="0" fontId="0" fillId="0" borderId="21" xfId="0" applyFont="1" applyBorder="1" applyAlignment="1">
      <alignment horizontal="center" vertical="top" wrapText="1"/>
    </xf>
    <xf numFmtId="164" fontId="4" fillId="0" borderId="18" xfId="47" applyNumberFormat="1" applyFont="1" applyFill="1" applyBorder="1" applyAlignment="1">
      <alignment horizontal="center" vertical="top" wrapText="1"/>
    </xf>
    <xf numFmtId="0" fontId="0" fillId="0" borderId="14" xfId="0" applyFont="1" applyFill="1" applyBorder="1" applyAlignment="1">
      <alignment wrapText="1"/>
    </xf>
    <xf numFmtId="0" fontId="0" fillId="0" borderId="16" xfId="0" applyFont="1" applyBorder="1" applyAlignment="1">
      <alignment wrapText="1"/>
    </xf>
    <xf numFmtId="0" fontId="0" fillId="0" borderId="11" xfId="0" applyFont="1" applyBorder="1" applyAlignment="1">
      <alignment wrapText="1"/>
    </xf>
    <xf numFmtId="0" fontId="0" fillId="0" borderId="24" xfId="0" applyFont="1" applyBorder="1" applyAlignment="1">
      <alignment wrapText="1"/>
    </xf>
    <xf numFmtId="0" fontId="0" fillId="0" borderId="20" xfId="0" applyFont="1" applyBorder="1" applyAlignment="1">
      <alignment horizontal="center" wrapText="1"/>
    </xf>
    <xf numFmtId="164" fontId="3" fillId="0" borderId="18" xfId="47" applyNumberFormat="1" applyFont="1" applyBorder="1" applyAlignment="1">
      <alignment wrapText="1"/>
    </xf>
    <xf numFmtId="0" fontId="4" fillId="0" borderId="19" xfId="0" applyFont="1" applyFill="1" applyBorder="1" applyAlignment="1">
      <alignment horizontal="center" vertical="top" wrapText="1"/>
    </xf>
    <xf numFmtId="0" fontId="4" fillId="0" borderId="21" xfId="0" applyFont="1" applyBorder="1" applyAlignment="1">
      <alignment horizontal="center" vertical="top" wrapText="1"/>
    </xf>
    <xf numFmtId="166" fontId="4" fillId="0" borderId="19" xfId="47" applyNumberFormat="1" applyFont="1" applyFill="1" applyBorder="1" applyAlignment="1">
      <alignment horizontal="center" vertical="top" wrapText="1"/>
    </xf>
    <xf numFmtId="0" fontId="4" fillId="0" borderId="20" xfId="0" applyFont="1" applyBorder="1" applyAlignment="1">
      <alignment horizontal="center" vertical="top" wrapText="1"/>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Milliers_hot2001" xfId="49"/>
    <cellStyle name="Currency" xfId="50"/>
    <cellStyle name="Currency [0]" xfId="51"/>
    <cellStyle name="Neutre"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45"/>
  <sheetViews>
    <sheetView tabSelected="1" zoomScalePageLayoutView="0" workbookViewId="0" topLeftCell="A1">
      <selection activeCell="A1" sqref="A1"/>
    </sheetView>
  </sheetViews>
  <sheetFormatPr defaultColWidth="11.421875" defaultRowHeight="12.75"/>
  <cols>
    <col min="1" max="1" width="131.140625" style="0" customWidth="1"/>
  </cols>
  <sheetData>
    <row r="1" ht="12.75">
      <c r="A1" s="10" t="s">
        <v>27</v>
      </c>
    </row>
    <row r="3" ht="12.75">
      <c r="A3" s="43" t="s">
        <v>100</v>
      </c>
    </row>
    <row r="4" ht="12.75">
      <c r="A4" s="325" t="s">
        <v>102</v>
      </c>
    </row>
    <row r="5" ht="12.75">
      <c r="A5" s="171" t="s">
        <v>38</v>
      </c>
    </row>
    <row r="6" ht="12.75">
      <c r="A6" s="171" t="s">
        <v>47</v>
      </c>
    </row>
    <row r="7" ht="12.75">
      <c r="A7" s="171"/>
    </row>
    <row r="8" ht="12.75">
      <c r="A8" s="43" t="s">
        <v>153</v>
      </c>
    </row>
    <row r="9" ht="12.75">
      <c r="A9" s="171" t="s">
        <v>125</v>
      </c>
    </row>
    <row r="10" ht="12.75">
      <c r="A10" s="171" t="s">
        <v>38</v>
      </c>
    </row>
    <row r="11" ht="12.75">
      <c r="A11" s="171" t="s">
        <v>47</v>
      </c>
    </row>
    <row r="12" ht="12.75">
      <c r="A12" s="171"/>
    </row>
    <row r="13" ht="12.75">
      <c r="A13" s="43" t="s">
        <v>123</v>
      </c>
    </row>
    <row r="14" ht="12.75">
      <c r="A14" s="170" t="s">
        <v>102</v>
      </c>
    </row>
    <row r="15" ht="12.75">
      <c r="A15" s="171" t="s">
        <v>101</v>
      </c>
    </row>
    <row r="16" ht="12.75">
      <c r="A16" s="171" t="s">
        <v>47</v>
      </c>
    </row>
    <row r="17" ht="12.75">
      <c r="A17" s="171"/>
    </row>
    <row r="18" ht="12.75">
      <c r="A18" s="43"/>
    </row>
    <row r="19" ht="12.75">
      <c r="A19" s="170"/>
    </row>
    <row r="20" ht="12.75">
      <c r="A20" s="171"/>
    </row>
    <row r="21" ht="12.75">
      <c r="A21" s="171"/>
    </row>
    <row r="23" ht="12.75">
      <c r="A23" s="10" t="s">
        <v>107</v>
      </c>
    </row>
    <row r="24" ht="12.75">
      <c r="A24" s="173"/>
    </row>
    <row r="25" ht="25.5">
      <c r="A25" s="173" t="s">
        <v>144</v>
      </c>
    </row>
    <row r="26" ht="12.75">
      <c r="A26" s="173"/>
    </row>
    <row r="27" ht="12.75">
      <c r="A27" s="172" t="s">
        <v>105</v>
      </c>
    </row>
    <row r="28" ht="12.75">
      <c r="A28" s="173"/>
    </row>
    <row r="29" ht="38.25">
      <c r="A29" s="173" t="s">
        <v>108</v>
      </c>
    </row>
    <row r="30" ht="12.75">
      <c r="A30" s="173"/>
    </row>
    <row r="31" ht="38.25">
      <c r="A31" s="173" t="s">
        <v>151</v>
      </c>
    </row>
    <row r="32" ht="12.75">
      <c r="A32" s="173"/>
    </row>
    <row r="33" ht="12.75">
      <c r="A33" s="10" t="s">
        <v>106</v>
      </c>
    </row>
    <row r="34" ht="12.75">
      <c r="A34" s="172"/>
    </row>
    <row r="35" ht="61.5" customHeight="1">
      <c r="A35" s="172" t="s">
        <v>139</v>
      </c>
    </row>
    <row r="36" ht="25.5">
      <c r="A36" s="173" t="s">
        <v>152</v>
      </c>
    </row>
    <row r="37" ht="12.75">
      <c r="A37" s="173"/>
    </row>
    <row r="38" ht="38.25">
      <c r="A38" s="173" t="s">
        <v>140</v>
      </c>
    </row>
    <row r="39" ht="12.75">
      <c r="A39" s="173"/>
    </row>
    <row r="40" ht="12.75">
      <c r="A40" s="173"/>
    </row>
    <row r="41" ht="12.75">
      <c r="A41" s="173"/>
    </row>
    <row r="42" ht="25.5">
      <c r="A42" s="255" t="s">
        <v>141</v>
      </c>
    </row>
    <row r="43" ht="12.75">
      <c r="A43" s="173"/>
    </row>
    <row r="44" ht="25.5">
      <c r="A44" s="173" t="s">
        <v>126</v>
      </c>
    </row>
    <row r="45" ht="12.75">
      <c r="A45" s="173"/>
    </row>
  </sheetData>
  <sheetProtection/>
  <hyperlinks>
    <hyperlink ref="A4" location="'hotellerie par région'!A1" display="Selon la région fréquentée"/>
    <hyperlink ref="A5" location="'hotellerie par categorie hotel '!A1" display="Selon la catégorie d'hôtel"/>
    <hyperlink ref="A6" location="'hotellerie par pays residence '!A1" display="Selon le pays de résidence"/>
    <hyperlink ref="A9" location="'Hotellerie DOM par départ'!A1" display="Selon le DOM"/>
    <hyperlink ref="A10" location="'hotellerie DOM par categ hotel'!A1" display="Selon la catégorie d'hôtel"/>
    <hyperlink ref="A11" location="'hotellerie DOM selon pays résid'!A1" display="Selon le pays de résidence"/>
    <hyperlink ref="A14" location="'hotellerie plein air par région'!A1" display="Selon la région fréquentée"/>
    <hyperlink ref="A15" location="'hotellerie plein air par categ'!A1" display="Selon la catégorie et le type d'emplacement"/>
    <hyperlink ref="A16" location="'hotellerie plein air par pays'!A1" display="Selon le pays de résidence"/>
  </hyperlinks>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Z36"/>
  <sheetViews>
    <sheetView zoomScalePageLayoutView="0" workbookViewId="0" topLeftCell="A1">
      <pane xSplit="1" ySplit="4" topLeftCell="B5" activePane="bottomRight" state="frozen"/>
      <selection pane="topLeft" activeCell="A1" sqref="A1"/>
      <selection pane="topRight" activeCell="B1" sqref="B1"/>
      <selection pane="bottomLeft" activeCell="A5" sqref="A5"/>
      <selection pane="bottomRight" activeCell="F1" sqref="F1"/>
    </sheetView>
  </sheetViews>
  <sheetFormatPr defaultColWidth="11.421875" defaultRowHeight="12.75"/>
  <cols>
    <col min="1" max="1" width="33.28125" style="180" customWidth="1"/>
    <col min="2" max="3" width="11.421875" style="185" customWidth="1"/>
    <col min="4" max="5" width="11.421875" style="180" customWidth="1"/>
    <col min="6" max="6" width="11.421875" style="186" customWidth="1"/>
    <col min="7" max="16384" width="11.421875" style="180" customWidth="1"/>
  </cols>
  <sheetData>
    <row r="1" spans="1:26" s="181" customFormat="1" ht="15.75">
      <c r="A1" s="258" t="s">
        <v>135</v>
      </c>
      <c r="B1" s="174"/>
      <c r="C1" s="175"/>
      <c r="D1" s="176"/>
      <c r="E1" s="177"/>
      <c r="F1" s="178" t="s">
        <v>103</v>
      </c>
      <c r="G1" s="177"/>
      <c r="H1" s="179"/>
      <c r="I1" s="179"/>
      <c r="J1" s="179"/>
      <c r="K1" s="179"/>
      <c r="L1" s="179"/>
      <c r="M1" s="179"/>
      <c r="N1" s="179"/>
      <c r="O1" s="179"/>
      <c r="P1" s="179"/>
      <c r="Q1" s="179"/>
      <c r="R1" s="179"/>
      <c r="S1" s="179"/>
      <c r="T1" s="179"/>
      <c r="U1" s="179"/>
      <c r="V1" s="179"/>
      <c r="W1" s="179"/>
      <c r="X1" s="179"/>
      <c r="Y1" s="179"/>
      <c r="Z1" s="179"/>
    </row>
    <row r="2" spans="1:26" s="181" customFormat="1" ht="15">
      <c r="A2" s="2" t="s">
        <v>132</v>
      </c>
      <c r="B2" s="182"/>
      <c r="C2" s="175"/>
      <c r="D2" s="176"/>
      <c r="E2" s="177"/>
      <c r="F2" s="176"/>
      <c r="G2" s="177"/>
      <c r="H2" s="179"/>
      <c r="I2" s="179"/>
      <c r="J2" s="179"/>
      <c r="K2" s="179"/>
      <c r="L2" s="179"/>
      <c r="M2" s="179"/>
      <c r="N2" s="179"/>
      <c r="O2" s="179"/>
      <c r="P2" s="179"/>
      <c r="Q2" s="179"/>
      <c r="R2" s="179"/>
      <c r="S2" s="179"/>
      <c r="T2" s="179"/>
      <c r="U2" s="179"/>
      <c r="V2" s="179"/>
      <c r="W2" s="179"/>
      <c r="X2" s="179"/>
      <c r="Y2" s="179"/>
      <c r="Z2" s="179"/>
    </row>
    <row r="3" spans="1:7" s="181" customFormat="1" ht="12.75">
      <c r="A3" s="383"/>
      <c r="B3" s="384" t="s">
        <v>62</v>
      </c>
      <c r="C3" s="385"/>
      <c r="D3" s="386" t="s">
        <v>36</v>
      </c>
      <c r="E3" s="387"/>
      <c r="F3" s="385"/>
      <c r="G3" s="177"/>
    </row>
    <row r="4" spans="1:6" s="183" customFormat="1" ht="37.5" customHeight="1">
      <c r="A4" s="345"/>
      <c r="B4" s="222" t="s">
        <v>34</v>
      </c>
      <c r="C4" s="223" t="s">
        <v>99</v>
      </c>
      <c r="D4" s="222" t="s">
        <v>34</v>
      </c>
      <c r="E4" s="223" t="s">
        <v>99</v>
      </c>
      <c r="F4" s="224" t="s">
        <v>154</v>
      </c>
    </row>
    <row r="5" spans="1:6" s="183" customFormat="1" ht="11.25">
      <c r="A5" s="225" t="s">
        <v>3</v>
      </c>
      <c r="B5" s="226">
        <v>12574.312302713714</v>
      </c>
      <c r="C5" s="227">
        <f aca="true" t="shared" si="0" ref="C5:C35">B5/B$35*100</f>
        <v>64.29844542413431</v>
      </c>
      <c r="D5" s="226">
        <v>71430.53966309039</v>
      </c>
      <c r="E5" s="227">
        <f aca="true" t="shared" si="1" ref="E5:E35">D5/D$35*100</f>
        <v>66.89624932810625</v>
      </c>
      <c r="F5" s="228">
        <v>4.073366510088516</v>
      </c>
    </row>
    <row r="6" spans="1:6" s="183" customFormat="1" ht="11.25">
      <c r="A6" s="229" t="s">
        <v>48</v>
      </c>
      <c r="B6" s="230">
        <v>6981.856154811652</v>
      </c>
      <c r="C6" s="231">
        <f t="shared" si="0"/>
        <v>35.70155457586571</v>
      </c>
      <c r="D6" s="230">
        <v>35347.553848168805</v>
      </c>
      <c r="E6" s="231">
        <f t="shared" si="1"/>
        <v>33.103750671893756</v>
      </c>
      <c r="F6" s="232">
        <v>0.42154544506323166</v>
      </c>
    </row>
    <row r="7" spans="1:6" s="183" customFormat="1" ht="11.25" customHeight="1">
      <c r="A7" s="229" t="s">
        <v>75</v>
      </c>
      <c r="B7" s="230">
        <v>6951.561741845554</v>
      </c>
      <c r="C7" s="231">
        <f t="shared" si="0"/>
        <v>35.546644819223474</v>
      </c>
      <c r="D7" s="230">
        <v>35267.775134551346</v>
      </c>
      <c r="E7" s="231">
        <f t="shared" si="1"/>
        <v>33.029036176631635</v>
      </c>
      <c r="F7" s="232">
        <v>0.43708159347530806</v>
      </c>
    </row>
    <row r="8" spans="1:6" s="183" customFormat="1" ht="9.75" customHeight="1">
      <c r="A8" s="51" t="s">
        <v>76</v>
      </c>
      <c r="B8" s="233">
        <v>1279.063920939793</v>
      </c>
      <c r="C8" s="234">
        <f t="shared" si="0"/>
        <v>6.5404627891083615</v>
      </c>
      <c r="D8" s="233">
        <v>6105.431380592064</v>
      </c>
      <c r="E8" s="234">
        <f t="shared" si="1"/>
        <v>5.717868880987539</v>
      </c>
      <c r="F8" s="235">
        <v>6.912749026880305</v>
      </c>
    </row>
    <row r="9" spans="1:6" s="183" customFormat="1" ht="9.75" customHeight="1">
      <c r="A9" s="51" t="s">
        <v>77</v>
      </c>
      <c r="B9" s="233">
        <v>44.307661094413014</v>
      </c>
      <c r="C9" s="234">
        <f t="shared" si="0"/>
        <v>0.22656616601890175</v>
      </c>
      <c r="D9" s="233">
        <v>151.04152449012065</v>
      </c>
      <c r="E9" s="234">
        <f t="shared" si="1"/>
        <v>0.14145366294088602</v>
      </c>
      <c r="F9" s="235">
        <v>1.2767210890773928</v>
      </c>
    </row>
    <row r="10" spans="1:6" s="183" customFormat="1" ht="9.75" customHeight="1">
      <c r="A10" s="51" t="s">
        <v>78</v>
      </c>
      <c r="B10" s="233">
        <v>670.8859464548675</v>
      </c>
      <c r="C10" s="234">
        <f t="shared" si="0"/>
        <v>3.4305592525038078</v>
      </c>
      <c r="D10" s="233">
        <v>3730.1364503110526</v>
      </c>
      <c r="E10" s="234">
        <f t="shared" si="1"/>
        <v>3.493353671760144</v>
      </c>
      <c r="F10" s="235">
        <v>4.18050020360623</v>
      </c>
    </row>
    <row r="11" spans="1:6" s="183" customFormat="1" ht="9.75" customHeight="1">
      <c r="A11" s="51" t="s">
        <v>79</v>
      </c>
      <c r="B11" s="233">
        <v>110.7895420038967</v>
      </c>
      <c r="C11" s="234">
        <f t="shared" si="0"/>
        <v>0.5665196750811585</v>
      </c>
      <c r="D11" s="233">
        <v>514.1034737107309</v>
      </c>
      <c r="E11" s="234">
        <f t="shared" si="1"/>
        <v>0.4814690511930908</v>
      </c>
      <c r="F11" s="235">
        <v>-9.34284613749804</v>
      </c>
    </row>
    <row r="12" spans="1:6" s="183" customFormat="1" ht="9.75" customHeight="1">
      <c r="A12" s="51" t="s">
        <v>80</v>
      </c>
      <c r="B12" s="233">
        <v>240.73214757502888</v>
      </c>
      <c r="C12" s="234">
        <f t="shared" si="0"/>
        <v>1.2309780829403383</v>
      </c>
      <c r="D12" s="233">
        <v>806.3865972327627</v>
      </c>
      <c r="E12" s="234">
        <f t="shared" si="1"/>
        <v>0.7551985343770289</v>
      </c>
      <c r="F12" s="235">
        <v>7.941639977377024</v>
      </c>
    </row>
    <row r="13" spans="1:6" s="183" customFormat="1" ht="9.75" customHeight="1">
      <c r="A13" s="51" t="s">
        <v>81</v>
      </c>
      <c r="B13" s="233">
        <v>3.8635690774631795</v>
      </c>
      <c r="C13" s="234">
        <f t="shared" si="0"/>
        <v>0.01975626813531793</v>
      </c>
      <c r="D13" s="233">
        <v>11.066992560838482</v>
      </c>
      <c r="E13" s="234">
        <f t="shared" si="1"/>
        <v>0.010364478515128691</v>
      </c>
      <c r="F13" s="235">
        <v>-1.6660056259267253</v>
      </c>
    </row>
    <row r="14" spans="1:6" s="183" customFormat="1" ht="9.75" customHeight="1">
      <c r="A14" s="51" t="s">
        <v>82</v>
      </c>
      <c r="B14" s="233">
        <v>1.114626986408262</v>
      </c>
      <c r="C14" s="234">
        <f t="shared" si="0"/>
        <v>0.0056996184545513315</v>
      </c>
      <c r="D14" s="233">
        <v>2.912540775401779</v>
      </c>
      <c r="E14" s="234">
        <f t="shared" si="1"/>
        <v>0.0027276575930761182</v>
      </c>
      <c r="F14" s="235">
        <v>-6.338951122894809</v>
      </c>
    </row>
    <row r="15" spans="1:6" s="183" customFormat="1" ht="9.75" customHeight="1">
      <c r="A15" s="51" t="s">
        <v>83</v>
      </c>
      <c r="B15" s="233">
        <v>42.99406019647452</v>
      </c>
      <c r="C15" s="234">
        <f t="shared" si="0"/>
        <v>0.219849099223371</v>
      </c>
      <c r="D15" s="233">
        <v>228.14443727021566</v>
      </c>
      <c r="E15" s="234">
        <f t="shared" si="1"/>
        <v>0.21366221269548988</v>
      </c>
      <c r="F15" s="235">
        <v>-1.3649574159933509</v>
      </c>
    </row>
    <row r="16" spans="1:6" s="183" customFormat="1" ht="9.75" customHeight="1">
      <c r="A16" s="51" t="s">
        <v>84</v>
      </c>
      <c r="B16" s="233">
        <v>0.6949803732963251</v>
      </c>
      <c r="C16" s="234">
        <f t="shared" si="0"/>
        <v>0.0035537655282821584</v>
      </c>
      <c r="D16" s="233">
        <v>1.7481551193255</v>
      </c>
      <c r="E16" s="234">
        <f t="shared" si="1"/>
        <v>0.0016371851770711438</v>
      </c>
      <c r="F16" s="235">
        <v>29.889388279594485</v>
      </c>
    </row>
    <row r="17" spans="1:6" s="183" customFormat="1" ht="9.75" customHeight="1">
      <c r="A17" s="51" t="s">
        <v>85</v>
      </c>
      <c r="B17" s="233">
        <v>271.0516483713894</v>
      </c>
      <c r="C17" s="234">
        <f t="shared" si="0"/>
        <v>1.3860161256030017</v>
      </c>
      <c r="D17" s="233">
        <v>962.6326790119291</v>
      </c>
      <c r="E17" s="234">
        <f t="shared" si="1"/>
        <v>0.9015263780771893</v>
      </c>
      <c r="F17" s="235">
        <v>-16.869405966296114</v>
      </c>
    </row>
    <row r="18" spans="1:6" s="183" customFormat="1" ht="9.75" customHeight="1">
      <c r="A18" s="51" t="s">
        <v>86</v>
      </c>
      <c r="B18" s="233">
        <v>7.853699778494402</v>
      </c>
      <c r="C18" s="234">
        <f t="shared" si="0"/>
        <v>0.04015970610783033</v>
      </c>
      <c r="D18" s="233">
        <v>39.03524072384266</v>
      </c>
      <c r="E18" s="234">
        <f t="shared" si="1"/>
        <v>0.0365573493965095</v>
      </c>
      <c r="F18" s="235">
        <v>36.69027947961594</v>
      </c>
    </row>
    <row r="19" spans="1:6" s="183" customFormat="1" ht="9.75" customHeight="1">
      <c r="A19" s="51" t="s">
        <v>87</v>
      </c>
      <c r="B19" s="233">
        <v>4.988578349553951</v>
      </c>
      <c r="C19" s="234">
        <f t="shared" si="0"/>
        <v>0.02550897615956211</v>
      </c>
      <c r="D19" s="233">
        <v>15.521834514365796</v>
      </c>
      <c r="E19" s="234">
        <f t="shared" si="1"/>
        <v>0.014536534605507918</v>
      </c>
      <c r="F19" s="235">
        <v>6.75247286091174</v>
      </c>
    </row>
    <row r="20" spans="1:6" s="183" customFormat="1" ht="9.75" customHeight="1">
      <c r="A20" s="51" t="s">
        <v>88</v>
      </c>
      <c r="B20" s="233">
        <v>2596.6329492043133</v>
      </c>
      <c r="C20" s="234">
        <f t="shared" si="0"/>
        <v>13.27782052421986</v>
      </c>
      <c r="D20" s="233">
        <v>14890.7379335866</v>
      </c>
      <c r="E20" s="234">
        <f t="shared" si="1"/>
        <v>13.945498972611317</v>
      </c>
      <c r="F20" s="235">
        <v>-0.2521625358428592</v>
      </c>
    </row>
    <row r="21" spans="1:6" s="183" customFormat="1" ht="9.75" customHeight="1">
      <c r="A21" s="51" t="s">
        <v>89</v>
      </c>
      <c r="B21" s="233">
        <v>18.376328309617435</v>
      </c>
      <c r="C21" s="234">
        <f t="shared" si="0"/>
        <v>0.09396691560276514</v>
      </c>
      <c r="D21" s="233">
        <v>77.45492393824397</v>
      </c>
      <c r="E21" s="234">
        <f t="shared" si="1"/>
        <v>0.07253821583738686</v>
      </c>
      <c r="F21" s="235">
        <v>2.7862620297925744</v>
      </c>
    </row>
    <row r="22" spans="1:6" s="183" customFormat="1" ht="9.75" customHeight="1">
      <c r="A22" s="51" t="s">
        <v>90</v>
      </c>
      <c r="B22" s="233">
        <v>12.308973666890015</v>
      </c>
      <c r="C22" s="234">
        <f t="shared" si="0"/>
        <v>0.0629416426516485</v>
      </c>
      <c r="D22" s="233">
        <v>51.51087528634238</v>
      </c>
      <c r="E22" s="234">
        <f t="shared" si="1"/>
        <v>0.048241051691853665</v>
      </c>
      <c r="F22" s="235">
        <v>8.627854697286352</v>
      </c>
    </row>
    <row r="23" spans="1:6" s="183" customFormat="1" ht="9.75" customHeight="1">
      <c r="A23" s="51" t="s">
        <v>122</v>
      </c>
      <c r="B23" s="233">
        <v>22.667995893188333</v>
      </c>
      <c r="C23" s="234">
        <f t="shared" si="0"/>
        <v>0.11591225521717938</v>
      </c>
      <c r="D23" s="233">
        <v>58.13775302156488</v>
      </c>
      <c r="E23" s="234">
        <f t="shared" si="1"/>
        <v>0.054447266391242095</v>
      </c>
      <c r="F23" s="235">
        <v>-5.086303386191238</v>
      </c>
    </row>
    <row r="24" spans="1:6" s="183" customFormat="1" ht="9.75" customHeight="1">
      <c r="A24" s="51" t="s">
        <v>91</v>
      </c>
      <c r="B24" s="233">
        <v>1229.6236377353289</v>
      </c>
      <c r="C24" s="234">
        <f t="shared" si="0"/>
        <v>6.287651082603353</v>
      </c>
      <c r="D24" s="233">
        <v>5887.725346521314</v>
      </c>
      <c r="E24" s="234">
        <f t="shared" si="1"/>
        <v>5.513982459239624</v>
      </c>
      <c r="F24" s="235">
        <v>-3.512714852964649</v>
      </c>
    </row>
    <row r="25" spans="1:6" s="183" customFormat="1" ht="9.75" customHeight="1">
      <c r="A25" s="51" t="s">
        <v>92</v>
      </c>
      <c r="B25" s="233">
        <v>12.40444028999856</v>
      </c>
      <c r="C25" s="234">
        <f t="shared" si="0"/>
        <v>0.0634298089471879</v>
      </c>
      <c r="D25" s="233">
        <v>44.035307955178304</v>
      </c>
      <c r="E25" s="234">
        <f t="shared" si="1"/>
        <v>0.041240020782479146</v>
      </c>
      <c r="F25" s="235">
        <v>-22.965384383253152</v>
      </c>
    </row>
    <row r="26" spans="1:6" s="183" customFormat="1" ht="9.75" customHeight="1">
      <c r="A26" s="51" t="s">
        <v>93</v>
      </c>
      <c r="B26" s="233">
        <v>14.522218894435975</v>
      </c>
      <c r="C26" s="234">
        <f t="shared" si="0"/>
        <v>0.07425901922443152</v>
      </c>
      <c r="D26" s="233">
        <v>45.77516052235586</v>
      </c>
      <c r="E26" s="234">
        <f t="shared" si="1"/>
        <v>0.04286943043942727</v>
      </c>
      <c r="F26" s="235">
        <v>-3.495090424711822</v>
      </c>
    </row>
    <row r="27" spans="1:6" s="183" customFormat="1" ht="9.75" customHeight="1">
      <c r="A27" s="51" t="s">
        <v>94</v>
      </c>
      <c r="B27" s="233">
        <v>258.5514415670618</v>
      </c>
      <c r="C27" s="234">
        <f t="shared" si="0"/>
        <v>1.3220966168736863</v>
      </c>
      <c r="D27" s="233">
        <v>1195.7878311951629</v>
      </c>
      <c r="E27" s="234">
        <f t="shared" si="1"/>
        <v>1.1198812339434336</v>
      </c>
      <c r="F27" s="235">
        <v>9.061640772339906</v>
      </c>
    </row>
    <row r="28" spans="1:6" s="183" customFormat="1" ht="9.75" customHeight="1">
      <c r="A28" s="51" t="s">
        <v>95</v>
      </c>
      <c r="B28" s="233">
        <v>108.13337508364208</v>
      </c>
      <c r="C28" s="234">
        <f t="shared" si="0"/>
        <v>0.5529374290188809</v>
      </c>
      <c r="D28" s="233">
        <v>448.4486962119341</v>
      </c>
      <c r="E28" s="234">
        <f t="shared" si="1"/>
        <v>0.41998192837620535</v>
      </c>
      <c r="F28" s="235">
        <v>-9.640732931887774</v>
      </c>
    </row>
    <row r="29" spans="1:6" s="184" customFormat="1" ht="11.25">
      <c r="A29" s="229" t="s">
        <v>147</v>
      </c>
      <c r="B29" s="230">
        <v>14.1235661493642</v>
      </c>
      <c r="C29" s="231">
        <f t="shared" si="0"/>
        <v>0.07222051794061604</v>
      </c>
      <c r="D29" s="230">
        <v>37.56027639336706</v>
      </c>
      <c r="E29" s="231">
        <f t="shared" si="1"/>
        <v>0.035176013317194624</v>
      </c>
      <c r="F29" s="232">
        <v>9.276071120192197</v>
      </c>
    </row>
    <row r="30" spans="1:6" s="183" customFormat="1" ht="9" customHeight="1">
      <c r="A30" s="51" t="s">
        <v>96</v>
      </c>
      <c r="B30" s="233">
        <v>6.667861519142552</v>
      </c>
      <c r="C30" s="234">
        <f t="shared" si="0"/>
        <v>0.03409595051108648</v>
      </c>
      <c r="D30" s="233">
        <v>17.473033352517582</v>
      </c>
      <c r="E30" s="234">
        <f t="shared" si="1"/>
        <v>0.016363874628155955</v>
      </c>
      <c r="F30" s="235">
        <v>9.454142140302778</v>
      </c>
    </row>
    <row r="31" spans="1:6" s="183" customFormat="1" ht="9" customHeight="1">
      <c r="A31" s="51" t="s">
        <v>137</v>
      </c>
      <c r="B31" s="233">
        <v>5.799627677118056</v>
      </c>
      <c r="C31" s="234">
        <f t="shared" si="0"/>
        <v>0.02965625751135476</v>
      </c>
      <c r="D31" s="233">
        <v>15.6439467793986</v>
      </c>
      <c r="E31" s="234">
        <f t="shared" si="1"/>
        <v>0.014650895389651277</v>
      </c>
      <c r="F31" s="235">
        <v>13.832542550808835</v>
      </c>
    </row>
    <row r="32" spans="1:6" s="183" customFormat="1" ht="10.5" customHeight="1">
      <c r="A32" s="51" t="s">
        <v>138</v>
      </c>
      <c r="B32" s="233">
        <v>1.656076953103593</v>
      </c>
      <c r="C32" s="234">
        <f t="shared" si="0"/>
        <v>0.008468309918174806</v>
      </c>
      <c r="D32" s="233">
        <v>4.4432962614508815</v>
      </c>
      <c r="E32" s="234">
        <f t="shared" si="1"/>
        <v>0.004161243299387397</v>
      </c>
      <c r="F32" s="235">
        <v>4.553396819718936</v>
      </c>
    </row>
    <row r="33" spans="1:6" s="184" customFormat="1" ht="11.25">
      <c r="A33" s="229" t="s">
        <v>98</v>
      </c>
      <c r="B33" s="230">
        <v>14.679265436301105</v>
      </c>
      <c r="C33" s="231">
        <f t="shared" si="0"/>
        <v>0.07506207296272502</v>
      </c>
      <c r="D33" s="230">
        <v>36.05031683481667</v>
      </c>
      <c r="E33" s="231">
        <f t="shared" si="1"/>
        <v>0.03376190344793462</v>
      </c>
      <c r="F33" s="232">
        <v>6.491816979149223</v>
      </c>
    </row>
    <row r="34" spans="1:6" s="184" customFormat="1" ht="11.25">
      <c r="A34" s="236" t="s">
        <v>97</v>
      </c>
      <c r="B34" s="237">
        <v>1.4915813804335167</v>
      </c>
      <c r="C34" s="238">
        <f t="shared" si="0"/>
        <v>0.007627165738897819</v>
      </c>
      <c r="D34" s="237">
        <v>6.168120389274338</v>
      </c>
      <c r="E34" s="238">
        <f t="shared" si="1"/>
        <v>0.005776578496996617</v>
      </c>
      <c r="F34" s="239">
        <v>-62.958132929644805</v>
      </c>
    </row>
    <row r="35" spans="1:6" s="183" customFormat="1" ht="11.25">
      <c r="A35" s="319" t="s">
        <v>2</v>
      </c>
      <c r="B35" s="320">
        <v>19556.168457525364</v>
      </c>
      <c r="C35" s="321">
        <f t="shared" si="0"/>
        <v>100</v>
      </c>
      <c r="D35" s="320">
        <v>106778.09351125918</v>
      </c>
      <c r="E35" s="322">
        <f t="shared" si="1"/>
        <v>100</v>
      </c>
      <c r="F35" s="323">
        <v>2.835418204660489</v>
      </c>
    </row>
    <row r="36" spans="1:6" s="181" customFormat="1" ht="12.75">
      <c r="A36" s="254" t="s">
        <v>72</v>
      </c>
      <c r="F36" s="174"/>
    </row>
  </sheetData>
  <sheetProtection/>
  <mergeCells count="3">
    <mergeCell ref="A3:A4"/>
    <mergeCell ref="B3:C3"/>
    <mergeCell ref="D3:F3"/>
  </mergeCells>
  <hyperlinks>
    <hyperlink ref="F1" location="sommaire!A1" display="Retour au sommaire"/>
  </hyperlinks>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dimension ref="A1:N31"/>
  <sheetViews>
    <sheetView zoomScalePageLayoutView="0" workbookViewId="0" topLeftCell="A1">
      <selection activeCell="H1" sqref="H1"/>
    </sheetView>
  </sheetViews>
  <sheetFormatPr defaultColWidth="11.421875" defaultRowHeight="12.75"/>
  <cols>
    <col min="1" max="1" width="22.00390625" style="3" customWidth="1"/>
    <col min="2" max="2" width="12.421875" style="3" customWidth="1"/>
    <col min="3" max="3" width="11.28125" style="3" bestFit="1" customWidth="1"/>
    <col min="4" max="4" width="11.7109375" style="3" customWidth="1"/>
    <col min="5" max="5" width="9.00390625" style="3" bestFit="1" customWidth="1"/>
    <col min="6" max="6" width="5.57421875" style="3" customWidth="1"/>
    <col min="7" max="7" width="12.00390625" style="3" bestFit="1" customWidth="1"/>
    <col min="8" max="8" width="12.00390625" style="3" customWidth="1"/>
    <col min="9" max="9" width="12.00390625" style="3" bestFit="1" customWidth="1"/>
    <col min="10" max="10" width="7.28125" style="3" bestFit="1" customWidth="1"/>
    <col min="11" max="11" width="5.28125" style="3" bestFit="1" customWidth="1"/>
    <col min="12" max="12" width="13.140625" style="3" customWidth="1"/>
    <col min="13" max="16384" width="11.421875" style="3" customWidth="1"/>
  </cols>
  <sheetData>
    <row r="1" spans="1:8" s="1" customFormat="1" ht="15.75">
      <c r="A1" s="258" t="s">
        <v>127</v>
      </c>
      <c r="H1" s="170" t="s">
        <v>104</v>
      </c>
    </row>
    <row r="2" s="1" customFormat="1" ht="15">
      <c r="A2" s="2" t="s">
        <v>130</v>
      </c>
    </row>
    <row r="4" spans="1:12" s="5" customFormat="1" ht="12.75" customHeight="1">
      <c r="A4" s="328" t="s">
        <v>0</v>
      </c>
      <c r="B4" s="328" t="s">
        <v>62</v>
      </c>
      <c r="C4" s="328"/>
      <c r="D4" s="328"/>
      <c r="E4" s="328"/>
      <c r="F4" s="328"/>
      <c r="G4" s="329" t="s">
        <v>36</v>
      </c>
      <c r="H4" s="330"/>
      <c r="I4" s="330"/>
      <c r="J4" s="330"/>
      <c r="K4" s="330"/>
      <c r="L4" s="331" t="s">
        <v>129</v>
      </c>
    </row>
    <row r="5" spans="1:12" s="5" customFormat="1" ht="48" customHeight="1">
      <c r="A5" s="328"/>
      <c r="B5" s="4" t="s">
        <v>69</v>
      </c>
      <c r="C5" s="4" t="s">
        <v>29</v>
      </c>
      <c r="D5" s="4" t="s">
        <v>113</v>
      </c>
      <c r="E5" s="4" t="s">
        <v>4</v>
      </c>
      <c r="F5" s="4" t="s">
        <v>5</v>
      </c>
      <c r="G5" s="4" t="s">
        <v>69</v>
      </c>
      <c r="H5" s="4" t="s">
        <v>29</v>
      </c>
      <c r="I5" s="4" t="s">
        <v>113</v>
      </c>
      <c r="J5" s="189" t="s">
        <v>4</v>
      </c>
      <c r="K5" s="242" t="s">
        <v>5</v>
      </c>
      <c r="L5" s="332"/>
    </row>
    <row r="6" spans="1:14" ht="11.25">
      <c r="A6" s="6" t="s">
        <v>6</v>
      </c>
      <c r="B6" s="190">
        <v>3726.4000293888803</v>
      </c>
      <c r="C6" s="190">
        <v>2354.8872848244255</v>
      </c>
      <c r="D6" s="190">
        <v>1371.5127445644537</v>
      </c>
      <c r="E6" s="191">
        <f>B6/B$28*100</f>
        <v>3.417324711146943</v>
      </c>
      <c r="F6" s="190">
        <f>RANK(E6,E$6:E$27)</f>
        <v>10</v>
      </c>
      <c r="G6" s="190">
        <v>6251.970801007749</v>
      </c>
      <c r="H6" s="190">
        <v>3868.3806861348835</v>
      </c>
      <c r="I6" s="190">
        <v>2383.5901148728663</v>
      </c>
      <c r="J6" s="191">
        <f>G6/G$28*100</f>
        <v>3.151713859346699</v>
      </c>
      <c r="K6" s="190">
        <f>RANK(J6,J$6:J$27)</f>
        <v>8</v>
      </c>
      <c r="L6" s="192">
        <v>6.755146826896707</v>
      </c>
      <c r="M6" s="7"/>
      <c r="N6" s="7"/>
    </row>
    <row r="7" spans="1:14" ht="11.25">
      <c r="A7" s="6" t="s">
        <v>7</v>
      </c>
      <c r="B7" s="193">
        <v>5027.783788081607</v>
      </c>
      <c r="C7" s="193">
        <v>4309.079248729999</v>
      </c>
      <c r="D7" s="193">
        <v>718.7045393516121</v>
      </c>
      <c r="E7" s="194">
        <f aca="true" t="shared" si="0" ref="E7:E28">B7/B$28*100</f>
        <v>4.610769011863976</v>
      </c>
      <c r="F7" s="193">
        <f aca="true" t="shared" si="1" ref="F7:F27">RANK(E7,E$6:E$27)</f>
        <v>4</v>
      </c>
      <c r="G7" s="193">
        <v>8800.601118015893</v>
      </c>
      <c r="H7" s="193">
        <v>7440.751590003792</v>
      </c>
      <c r="I7" s="193">
        <v>1359.8495280120878</v>
      </c>
      <c r="J7" s="194">
        <f aca="true" t="shared" si="2" ref="J7:J28">G7/G$28*100</f>
        <v>4.436517283439943</v>
      </c>
      <c r="K7" s="193">
        <f aca="true" t="shared" si="3" ref="K7:K27">RANK(J7,J$6:J$27)</f>
        <v>4</v>
      </c>
      <c r="L7" s="192">
        <v>4.859313844089885</v>
      </c>
      <c r="M7" s="7"/>
      <c r="N7" s="7"/>
    </row>
    <row r="8" spans="1:14" ht="11.25">
      <c r="A8" s="6" t="s">
        <v>8</v>
      </c>
      <c r="B8" s="193">
        <v>2164.4616941371514</v>
      </c>
      <c r="C8" s="193">
        <v>1955.1294345191395</v>
      </c>
      <c r="D8" s="193">
        <v>209.33225961801347</v>
      </c>
      <c r="E8" s="194">
        <f t="shared" si="0"/>
        <v>1.98493676883072</v>
      </c>
      <c r="F8" s="193">
        <f t="shared" si="1"/>
        <v>16</v>
      </c>
      <c r="G8" s="193">
        <v>3475.0231636758904</v>
      </c>
      <c r="H8" s="193">
        <v>3136.187285042773</v>
      </c>
      <c r="I8" s="193">
        <v>338.8358786331173</v>
      </c>
      <c r="J8" s="194">
        <f t="shared" si="2"/>
        <v>1.751812190924297</v>
      </c>
      <c r="K8" s="193">
        <f t="shared" si="3"/>
        <v>16</v>
      </c>
      <c r="L8" s="192">
        <v>2.3514764842507807</v>
      </c>
      <c r="M8" s="7"/>
      <c r="N8" s="7"/>
    </row>
    <row r="9" spans="1:14" ht="11.25">
      <c r="A9" s="6" t="s">
        <v>10</v>
      </c>
      <c r="B9" s="193">
        <v>3600.8191731955744</v>
      </c>
      <c r="C9" s="193">
        <v>2468.622769322515</v>
      </c>
      <c r="D9" s="193">
        <v>1132.19640387306</v>
      </c>
      <c r="E9" s="194">
        <f t="shared" si="0"/>
        <v>3.302159790652147</v>
      </c>
      <c r="F9" s="193">
        <f t="shared" si="1"/>
        <v>11</v>
      </c>
      <c r="G9" s="193">
        <v>4905.322864417078</v>
      </c>
      <c r="H9" s="193">
        <v>3437.9126242674715</v>
      </c>
      <c r="I9" s="193">
        <v>1467.4102401496084</v>
      </c>
      <c r="J9" s="194">
        <f t="shared" si="2"/>
        <v>2.472848090375205</v>
      </c>
      <c r="K9" s="193">
        <f t="shared" si="3"/>
        <v>12</v>
      </c>
      <c r="L9" s="192">
        <v>1.2443539557848826</v>
      </c>
      <c r="M9" s="7"/>
      <c r="N9" s="7"/>
    </row>
    <row r="10" spans="1:14" ht="11.25">
      <c r="A10" s="6" t="s">
        <v>11</v>
      </c>
      <c r="B10" s="193">
        <v>4024.4889300505147</v>
      </c>
      <c r="C10" s="193">
        <v>3507.12007967316</v>
      </c>
      <c r="D10" s="193">
        <v>517.3688503773535</v>
      </c>
      <c r="E10" s="194">
        <f t="shared" si="0"/>
        <v>3.690689502451082</v>
      </c>
      <c r="F10" s="193">
        <f t="shared" si="1"/>
        <v>7</v>
      </c>
      <c r="G10" s="193">
        <v>6850.770818599188</v>
      </c>
      <c r="H10" s="193">
        <v>5832.285278449279</v>
      </c>
      <c r="I10" s="193">
        <v>1018.4855401499141</v>
      </c>
      <c r="J10" s="194">
        <f t="shared" si="2"/>
        <v>3.4535780833631935</v>
      </c>
      <c r="K10" s="193">
        <f t="shared" si="3"/>
        <v>7</v>
      </c>
      <c r="L10" s="192">
        <v>4.064559650331434</v>
      </c>
      <c r="M10" s="7"/>
      <c r="N10" s="7"/>
    </row>
    <row r="11" spans="1:14" ht="11.25">
      <c r="A11" s="6" t="s">
        <v>12</v>
      </c>
      <c r="B11" s="193">
        <v>3949.8642921954906</v>
      </c>
      <c r="C11" s="193">
        <v>3052.024363740763</v>
      </c>
      <c r="D11" s="193">
        <v>897.8399284547265</v>
      </c>
      <c r="E11" s="194">
        <f t="shared" si="0"/>
        <v>3.6222543862555225</v>
      </c>
      <c r="F11" s="193">
        <f t="shared" si="1"/>
        <v>8</v>
      </c>
      <c r="G11" s="193">
        <v>5657.806127811921</v>
      </c>
      <c r="H11" s="193">
        <v>4350.5499009149</v>
      </c>
      <c r="I11" s="193">
        <v>1307.2562268970282</v>
      </c>
      <c r="J11" s="194">
        <f t="shared" si="2"/>
        <v>2.852186383155728</v>
      </c>
      <c r="K11" s="193">
        <f t="shared" si="3"/>
        <v>10</v>
      </c>
      <c r="L11" s="192">
        <v>1.0836622328013856</v>
      </c>
      <c r="M11" s="7"/>
      <c r="N11" s="7"/>
    </row>
    <row r="12" spans="1:14" ht="11.25">
      <c r="A12" s="6" t="s">
        <v>13</v>
      </c>
      <c r="B12" s="193">
        <v>1949.6746913411416</v>
      </c>
      <c r="C12" s="193">
        <v>1353.5581170670098</v>
      </c>
      <c r="D12" s="193">
        <v>596.1165742741309</v>
      </c>
      <c r="E12" s="194">
        <f t="shared" si="0"/>
        <v>1.7879646438577697</v>
      </c>
      <c r="F12" s="193">
        <f t="shared" si="1"/>
        <v>17</v>
      </c>
      <c r="G12" s="193">
        <v>2760.8864976783398</v>
      </c>
      <c r="H12" s="193">
        <v>1961.6778002836043</v>
      </c>
      <c r="I12" s="193">
        <v>799.208697394736</v>
      </c>
      <c r="J12" s="194">
        <f t="shared" si="2"/>
        <v>1.3918050028981903</v>
      </c>
      <c r="K12" s="193">
        <f t="shared" si="3"/>
        <v>19</v>
      </c>
      <c r="L12" s="192">
        <v>4.429808899688581</v>
      </c>
      <c r="M12" s="7"/>
      <c r="N12" s="7"/>
    </row>
    <row r="13" spans="1:14" ht="11.25">
      <c r="A13" s="6" t="s">
        <v>14</v>
      </c>
      <c r="B13" s="193">
        <v>1265.442535265248</v>
      </c>
      <c r="C13" s="193">
        <v>991.1416253975144</v>
      </c>
      <c r="D13" s="193">
        <v>274.3009098677339</v>
      </c>
      <c r="E13" s="194">
        <f t="shared" si="0"/>
        <v>1.1604841166254398</v>
      </c>
      <c r="F13" s="193">
        <f t="shared" si="1"/>
        <v>21</v>
      </c>
      <c r="G13" s="193">
        <v>2877.6077880503008</v>
      </c>
      <c r="H13" s="193">
        <v>2151.928985482696</v>
      </c>
      <c r="I13" s="193">
        <v>725.6788025676057</v>
      </c>
      <c r="J13" s="194">
        <f t="shared" si="2"/>
        <v>1.450645986046551</v>
      </c>
      <c r="K13" s="193">
        <f t="shared" si="3"/>
        <v>17</v>
      </c>
      <c r="L13" s="192">
        <v>-2.4598207806456163</v>
      </c>
      <c r="M13" s="7"/>
      <c r="N13" s="7"/>
    </row>
    <row r="14" spans="1:14" ht="11.25">
      <c r="A14" s="6" t="s">
        <v>15</v>
      </c>
      <c r="B14" s="193">
        <v>1306.4278077824779</v>
      </c>
      <c r="C14" s="193">
        <v>1121.5724976479626</v>
      </c>
      <c r="D14" s="193">
        <v>184.85531013451578</v>
      </c>
      <c r="E14" s="194">
        <f t="shared" si="0"/>
        <v>1.1980699859528376</v>
      </c>
      <c r="F14" s="193">
        <f t="shared" si="1"/>
        <v>20</v>
      </c>
      <c r="G14" s="193">
        <v>1966.7626258373266</v>
      </c>
      <c r="H14" s="193">
        <v>1676.4389205093346</v>
      </c>
      <c r="I14" s="193">
        <v>290.3237053279912</v>
      </c>
      <c r="J14" s="194">
        <f t="shared" si="2"/>
        <v>0.9914750441408733</v>
      </c>
      <c r="K14" s="193">
        <f t="shared" si="3"/>
        <v>21</v>
      </c>
      <c r="L14" s="192">
        <v>-1.510627196011316</v>
      </c>
      <c r="M14" s="7"/>
      <c r="N14" s="7"/>
    </row>
    <row r="15" spans="1:14" ht="11.25">
      <c r="A15" s="6" t="s">
        <v>111</v>
      </c>
      <c r="B15" s="193">
        <v>32718.963728997263</v>
      </c>
      <c r="C15" s="193">
        <v>18837.685259407375</v>
      </c>
      <c r="D15" s="193">
        <v>13881.2784695899</v>
      </c>
      <c r="E15" s="194">
        <f t="shared" si="0"/>
        <v>30.005185270610795</v>
      </c>
      <c r="F15" s="193">
        <f t="shared" si="1"/>
        <v>1</v>
      </c>
      <c r="G15" s="193">
        <v>68067.30035813578</v>
      </c>
      <c r="H15" s="193">
        <v>32973.65426916279</v>
      </c>
      <c r="I15" s="193">
        <v>35093.646088972986</v>
      </c>
      <c r="J15" s="194">
        <f t="shared" si="2"/>
        <v>34.313764528854065</v>
      </c>
      <c r="K15" s="193">
        <f t="shared" si="3"/>
        <v>1</v>
      </c>
      <c r="L15" s="192">
        <v>3.469690930553182</v>
      </c>
      <c r="M15" s="7"/>
      <c r="N15" s="7"/>
    </row>
    <row r="16" spans="1:14" ht="11.25">
      <c r="A16" s="6" t="s">
        <v>17</v>
      </c>
      <c r="B16" s="193">
        <v>4438.470718477521</v>
      </c>
      <c r="C16" s="193">
        <v>3641.24600537649</v>
      </c>
      <c r="D16" s="193">
        <v>797.2247131010303</v>
      </c>
      <c r="E16" s="194">
        <f t="shared" si="0"/>
        <v>4.070334785941599</v>
      </c>
      <c r="F16" s="193">
        <f t="shared" si="1"/>
        <v>6</v>
      </c>
      <c r="G16" s="193">
        <v>7530.731187862465</v>
      </c>
      <c r="H16" s="193">
        <v>6105.667062843959</v>
      </c>
      <c r="I16" s="193">
        <v>1425.0641250185117</v>
      </c>
      <c r="J16" s="194">
        <f t="shared" si="2"/>
        <v>3.7963564788202127</v>
      </c>
      <c r="K16" s="193">
        <f t="shared" si="3"/>
        <v>6</v>
      </c>
      <c r="L16" s="192">
        <v>1.4014303116722582</v>
      </c>
      <c r="M16" s="7"/>
      <c r="N16" s="7"/>
    </row>
    <row r="17" spans="1:14" ht="11.25">
      <c r="A17" s="6" t="s">
        <v>18</v>
      </c>
      <c r="B17" s="193">
        <v>947.601167287786</v>
      </c>
      <c r="C17" s="193">
        <v>851.3271353464922</v>
      </c>
      <c r="D17" s="193">
        <v>96.27403194129269</v>
      </c>
      <c r="E17" s="194">
        <f t="shared" si="0"/>
        <v>0.8690051684588745</v>
      </c>
      <c r="F17" s="193">
        <f t="shared" si="1"/>
        <v>22</v>
      </c>
      <c r="G17" s="193">
        <v>1311.088946695113</v>
      </c>
      <c r="H17" s="193">
        <v>1173.558723006526</v>
      </c>
      <c r="I17" s="193">
        <v>137.5302236885865</v>
      </c>
      <c r="J17" s="194">
        <f t="shared" si="2"/>
        <v>0.6609399396857695</v>
      </c>
      <c r="K17" s="193">
        <f t="shared" si="3"/>
        <v>22</v>
      </c>
      <c r="L17" s="192">
        <v>-0.5463955563792866</v>
      </c>
      <c r="M17" s="7"/>
      <c r="N17" s="7"/>
    </row>
    <row r="18" spans="1:14" ht="11.25">
      <c r="A18" s="6" t="s">
        <v>19</v>
      </c>
      <c r="B18" s="193">
        <v>2242.1314219662904</v>
      </c>
      <c r="C18" s="193">
        <v>1820.7869003885216</v>
      </c>
      <c r="D18" s="193">
        <v>421.3445215777677</v>
      </c>
      <c r="E18" s="194">
        <f t="shared" si="0"/>
        <v>2.0561644089459175</v>
      </c>
      <c r="F18" s="193">
        <f t="shared" si="1"/>
        <v>15</v>
      </c>
      <c r="G18" s="193">
        <v>3646.628068166667</v>
      </c>
      <c r="H18" s="193">
        <v>2918.0175757417596</v>
      </c>
      <c r="I18" s="193">
        <v>728.6104924249051</v>
      </c>
      <c r="J18" s="194">
        <f t="shared" si="2"/>
        <v>1.838320841241133</v>
      </c>
      <c r="K18" s="193">
        <f t="shared" si="3"/>
        <v>15</v>
      </c>
      <c r="L18" s="192">
        <v>0.7660520624754863</v>
      </c>
      <c r="M18" s="7"/>
      <c r="N18" s="7"/>
    </row>
    <row r="19" spans="1:14" ht="11.25">
      <c r="A19" s="6" t="s">
        <v>20</v>
      </c>
      <c r="B19" s="193">
        <v>4612.198598962796</v>
      </c>
      <c r="C19" s="193">
        <v>3503.653058365685</v>
      </c>
      <c r="D19" s="193">
        <v>1108.5455405971118</v>
      </c>
      <c r="E19" s="194">
        <f t="shared" si="0"/>
        <v>4.229653317048115</v>
      </c>
      <c r="F19" s="193">
        <f t="shared" si="1"/>
        <v>5</v>
      </c>
      <c r="G19" s="193">
        <v>8557.032174147365</v>
      </c>
      <c r="H19" s="193">
        <v>6013.42384257614</v>
      </c>
      <c r="I19" s="193">
        <v>2543.6083315712162</v>
      </c>
      <c r="J19" s="194">
        <f t="shared" si="2"/>
        <v>4.313730463006755</v>
      </c>
      <c r="K19" s="193">
        <f t="shared" si="3"/>
        <v>5</v>
      </c>
      <c r="L19" s="192">
        <v>-1.1174531957881317</v>
      </c>
      <c r="M19" s="7"/>
      <c r="N19" s="7"/>
    </row>
    <row r="20" spans="1:14" ht="11.25">
      <c r="A20" s="6" t="s">
        <v>112</v>
      </c>
      <c r="B20" s="193">
        <v>3597.699611420704</v>
      </c>
      <c r="C20" s="193">
        <v>2680.1050403927384</v>
      </c>
      <c r="D20" s="193">
        <v>917.5945710279636</v>
      </c>
      <c r="E20" s="194">
        <f t="shared" si="0"/>
        <v>3.299298971776788</v>
      </c>
      <c r="F20" s="193">
        <f t="shared" si="1"/>
        <v>12</v>
      </c>
      <c r="G20" s="193">
        <v>5630.885895352105</v>
      </c>
      <c r="H20" s="193">
        <v>4188.861012060412</v>
      </c>
      <c r="I20" s="193">
        <v>1442.0248832916898</v>
      </c>
      <c r="J20" s="194">
        <f t="shared" si="2"/>
        <v>2.838615483284161</v>
      </c>
      <c r="K20" s="193">
        <f t="shared" si="3"/>
        <v>11</v>
      </c>
      <c r="L20" s="192">
        <v>2.645836015294334</v>
      </c>
      <c r="M20" s="7"/>
      <c r="N20" s="7"/>
    </row>
    <row r="21" spans="1:14" ht="11.25">
      <c r="A21" s="6" t="s">
        <v>9</v>
      </c>
      <c r="B21" s="193">
        <v>2940.8841657018174</v>
      </c>
      <c r="C21" s="193">
        <v>2352.321991089249</v>
      </c>
      <c r="D21" s="193">
        <v>588.5621746125684</v>
      </c>
      <c r="E21" s="194">
        <f t="shared" si="0"/>
        <v>2.6969611562937184</v>
      </c>
      <c r="F21" s="193">
        <f t="shared" si="1"/>
        <v>13</v>
      </c>
      <c r="G21" s="193">
        <v>4696.057739128606</v>
      </c>
      <c r="H21" s="193">
        <v>3651.6600012622525</v>
      </c>
      <c r="I21" s="193">
        <v>1044.3977378663544</v>
      </c>
      <c r="J21" s="194">
        <f t="shared" si="2"/>
        <v>2.3673543482190054</v>
      </c>
      <c r="K21" s="193">
        <f t="shared" si="3"/>
        <v>13</v>
      </c>
      <c r="L21" s="192">
        <v>2.3509846914567367</v>
      </c>
      <c r="M21" s="7"/>
      <c r="N21" s="7"/>
    </row>
    <row r="22" spans="1:14" ht="11.25">
      <c r="A22" s="6" t="s">
        <v>16</v>
      </c>
      <c r="B22" s="193">
        <v>1828.2160883521938</v>
      </c>
      <c r="C22" s="193">
        <v>1510.8076082048033</v>
      </c>
      <c r="D22" s="193">
        <v>317.40848014738935</v>
      </c>
      <c r="E22" s="194">
        <f t="shared" si="0"/>
        <v>1.6765800683688123</v>
      </c>
      <c r="F22" s="193">
        <f t="shared" si="1"/>
        <v>18</v>
      </c>
      <c r="G22" s="193">
        <v>2840.1484169085816</v>
      </c>
      <c r="H22" s="193">
        <v>2304.6570953739815</v>
      </c>
      <c r="I22" s="193">
        <v>535.491321534598</v>
      </c>
      <c r="J22" s="194">
        <f t="shared" si="2"/>
        <v>1.4317621455828786</v>
      </c>
      <c r="K22" s="193">
        <f t="shared" si="3"/>
        <v>18</v>
      </c>
      <c r="L22" s="192">
        <v>3.1953195445155513</v>
      </c>
      <c r="M22" s="7"/>
      <c r="N22" s="7"/>
    </row>
    <row r="23" spans="1:14" ht="11.25">
      <c r="A23" s="6" t="s">
        <v>21</v>
      </c>
      <c r="B23" s="193">
        <v>3821.7487684060434</v>
      </c>
      <c r="C23" s="193">
        <v>3513.0283111511453</v>
      </c>
      <c r="D23" s="193">
        <v>308.72045725490216</v>
      </c>
      <c r="E23" s="194">
        <f t="shared" si="0"/>
        <v>3.5047650287323546</v>
      </c>
      <c r="F23" s="193">
        <f t="shared" si="1"/>
        <v>9</v>
      </c>
      <c r="G23" s="193">
        <v>6125.180609940793</v>
      </c>
      <c r="H23" s="193">
        <v>5536.579184249736</v>
      </c>
      <c r="I23" s="193">
        <v>588.6014256910588</v>
      </c>
      <c r="J23" s="194">
        <f t="shared" si="2"/>
        <v>3.087796989749271</v>
      </c>
      <c r="K23" s="193">
        <f t="shared" si="3"/>
        <v>9</v>
      </c>
      <c r="L23" s="192">
        <v>5.605981346778766</v>
      </c>
      <c r="M23" s="7"/>
      <c r="N23" s="7"/>
    </row>
    <row r="24" spans="1:14" ht="11.25">
      <c r="A24" s="6" t="s">
        <v>22</v>
      </c>
      <c r="B24" s="193">
        <v>1673.6441875060564</v>
      </c>
      <c r="C24" s="193">
        <v>1354.7317511250374</v>
      </c>
      <c r="D24" s="193">
        <v>318.91243638102054</v>
      </c>
      <c r="E24" s="194">
        <f t="shared" si="0"/>
        <v>1.5348286803684514</v>
      </c>
      <c r="F24" s="193">
        <f t="shared" si="1"/>
        <v>19</v>
      </c>
      <c r="G24" s="193">
        <v>2567.2596901316756</v>
      </c>
      <c r="H24" s="193">
        <v>2064.47121292253</v>
      </c>
      <c r="I24" s="193">
        <v>502.7884772091451</v>
      </c>
      <c r="J24" s="194">
        <f t="shared" si="2"/>
        <v>1.2941947752900398</v>
      </c>
      <c r="K24" s="193">
        <f t="shared" si="3"/>
        <v>20</v>
      </c>
      <c r="L24" s="192">
        <v>-0.09965759334225055</v>
      </c>
      <c r="M24" s="7"/>
      <c r="N24" s="7"/>
    </row>
    <row r="25" spans="1:14" ht="11.25">
      <c r="A25" s="6" t="s">
        <v>23</v>
      </c>
      <c r="B25" s="193">
        <v>2825.3686771917974</v>
      </c>
      <c r="C25" s="193">
        <v>2575.7613004891455</v>
      </c>
      <c r="D25" s="193">
        <v>249.6073767026541</v>
      </c>
      <c r="E25" s="194">
        <f t="shared" si="0"/>
        <v>2.5910267610886386</v>
      </c>
      <c r="F25" s="193">
        <f t="shared" si="1"/>
        <v>14</v>
      </c>
      <c r="G25" s="193">
        <v>4548.403964355901</v>
      </c>
      <c r="H25" s="193">
        <v>4094.907735357883</v>
      </c>
      <c r="I25" s="193">
        <v>453.49622899801585</v>
      </c>
      <c r="J25" s="194">
        <f t="shared" si="2"/>
        <v>2.292919827785708</v>
      </c>
      <c r="K25" s="193">
        <f t="shared" si="3"/>
        <v>14</v>
      </c>
      <c r="L25" s="192">
        <v>4.193887118352024</v>
      </c>
      <c r="M25" s="7"/>
      <c r="N25" s="7"/>
    </row>
    <row r="26" spans="1:14" ht="11.25">
      <c r="A26" s="8" t="s">
        <v>149</v>
      </c>
      <c r="B26" s="193">
        <v>10460.2607564816</v>
      </c>
      <c r="C26" s="193">
        <v>7176.395135200962</v>
      </c>
      <c r="D26" s="193">
        <v>3283.865621280656</v>
      </c>
      <c r="E26" s="194">
        <f t="shared" si="0"/>
        <v>9.59266511545929</v>
      </c>
      <c r="F26" s="193">
        <f t="shared" si="1"/>
        <v>2</v>
      </c>
      <c r="G26" s="193">
        <v>21260.892903632914</v>
      </c>
      <c r="H26" s="193">
        <v>13303.206298332178</v>
      </c>
      <c r="I26" s="193">
        <v>7957.686605300755</v>
      </c>
      <c r="J26" s="194">
        <f t="shared" si="2"/>
        <v>10.717940463775797</v>
      </c>
      <c r="K26" s="193">
        <f t="shared" si="3"/>
        <v>2</v>
      </c>
      <c r="L26" s="192">
        <v>3.6590448817760635</v>
      </c>
      <c r="M26" s="7"/>
      <c r="N26" s="7"/>
    </row>
    <row r="27" spans="1:14" ht="11.25">
      <c r="A27" s="6" t="s">
        <v>24</v>
      </c>
      <c r="B27" s="193">
        <v>9921.814113106791</v>
      </c>
      <c r="C27" s="193">
        <v>7851.160582062879</v>
      </c>
      <c r="D27" s="193">
        <v>2070.653531043906</v>
      </c>
      <c r="E27" s="195">
        <f t="shared" si="0"/>
        <v>9.098878349270203</v>
      </c>
      <c r="F27" s="196">
        <f t="shared" si="1"/>
        <v>3</v>
      </c>
      <c r="G27" s="193">
        <v>18038.97360203107</v>
      </c>
      <c r="H27" s="193">
        <v>13650.785942879073</v>
      </c>
      <c r="I27" s="193">
        <v>4388.187659152001</v>
      </c>
      <c r="J27" s="195">
        <f t="shared" si="2"/>
        <v>9.093721791014504</v>
      </c>
      <c r="K27" s="196">
        <f t="shared" si="3"/>
        <v>3</v>
      </c>
      <c r="L27" s="192">
        <v>5.880421932997182</v>
      </c>
      <c r="M27" s="7"/>
      <c r="N27" s="7"/>
    </row>
    <row r="28" spans="1:14" s="9" customFormat="1" ht="11.25">
      <c r="A28" s="289" t="s">
        <v>2</v>
      </c>
      <c r="B28" s="290">
        <v>109044.36494529675</v>
      </c>
      <c r="C28" s="290">
        <v>78782.14549952302</v>
      </c>
      <c r="D28" s="290">
        <v>30262.219445773757</v>
      </c>
      <c r="E28" s="291">
        <f t="shared" si="0"/>
        <v>100</v>
      </c>
      <c r="F28" s="290"/>
      <c r="G28" s="290">
        <v>198367.33536158275</v>
      </c>
      <c r="H28" s="290">
        <v>131835.56302685794</v>
      </c>
      <c r="I28" s="290">
        <v>66531.77233472478</v>
      </c>
      <c r="J28" s="291">
        <f t="shared" si="2"/>
        <v>100</v>
      </c>
      <c r="K28" s="290"/>
      <c r="L28" s="292">
        <v>3.223968410771816</v>
      </c>
      <c r="M28" s="7"/>
      <c r="N28" s="7"/>
    </row>
    <row r="29" ht="16.5" customHeight="1">
      <c r="A29" s="241" t="s">
        <v>25</v>
      </c>
    </row>
    <row r="31" spans="7:9" ht="11.25">
      <c r="G31" s="7"/>
      <c r="H31" s="7"/>
      <c r="I31" s="7"/>
    </row>
  </sheetData>
  <sheetProtection/>
  <mergeCells count="4">
    <mergeCell ref="A4:A5"/>
    <mergeCell ref="B4:F4"/>
    <mergeCell ref="G4:K4"/>
    <mergeCell ref="L4:L5"/>
  </mergeCells>
  <hyperlinks>
    <hyperlink ref="H1" location="sommaire!A1" display="Retour au sommaire "/>
  </hyperlinks>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M28"/>
  <sheetViews>
    <sheetView zoomScale="85" zoomScaleNormal="85" zoomScalePageLayoutView="0" workbookViewId="0" topLeftCell="A1">
      <selection activeCell="I1" sqref="I1"/>
    </sheetView>
  </sheetViews>
  <sheetFormatPr defaultColWidth="11.421875" defaultRowHeight="12.75"/>
  <cols>
    <col min="1" max="1" width="34.00390625" style="32" customWidth="1"/>
    <col min="2" max="2" width="13.140625" style="32" customWidth="1"/>
    <col min="3" max="3" width="12.00390625" style="32" bestFit="1" customWidth="1"/>
    <col min="4" max="4" width="13.140625" style="32" customWidth="1"/>
    <col min="5" max="5" width="12.00390625" style="32" bestFit="1" customWidth="1"/>
    <col min="6" max="6" width="13.140625" style="32" customWidth="1"/>
    <col min="7" max="7" width="11.421875" style="32" customWidth="1"/>
    <col min="8" max="8" width="16.7109375" style="32" customWidth="1"/>
    <col min="9" max="16384" width="11.421875" style="32" customWidth="1"/>
  </cols>
  <sheetData>
    <row r="1" spans="1:13" s="16" customFormat="1" ht="15.75">
      <c r="A1" s="18" t="s">
        <v>100</v>
      </c>
      <c r="I1" s="170" t="s">
        <v>104</v>
      </c>
      <c r="J1" s="17"/>
      <c r="K1" s="17"/>
      <c r="L1" s="17"/>
      <c r="M1" s="17"/>
    </row>
    <row r="2" spans="1:13" s="16" customFormat="1" ht="12.75">
      <c r="A2" s="19" t="s">
        <v>142</v>
      </c>
      <c r="I2" s="17"/>
      <c r="J2" s="17"/>
      <c r="K2" s="17"/>
      <c r="L2" s="17"/>
      <c r="M2" s="17"/>
    </row>
    <row r="3" spans="1:13" s="16" customFormat="1" ht="11.25">
      <c r="A3" s="26"/>
      <c r="B3" s="34"/>
      <c r="C3" s="34"/>
      <c r="D3" s="34"/>
      <c r="E3" s="34"/>
      <c r="F3" s="34"/>
      <c r="G3" s="34"/>
      <c r="H3" s="35"/>
      <c r="I3" s="17"/>
      <c r="J3" s="17"/>
      <c r="K3" s="17"/>
      <c r="L3" s="17"/>
      <c r="M3" s="17"/>
    </row>
    <row r="4" spans="1:13" s="16" customFormat="1" ht="12.75">
      <c r="A4" s="337"/>
      <c r="B4" s="338"/>
      <c r="C4" s="341" t="s">
        <v>33</v>
      </c>
      <c r="D4" s="342"/>
      <c r="E4" s="341" t="s">
        <v>36</v>
      </c>
      <c r="F4" s="343"/>
      <c r="G4" s="344" t="s">
        <v>28</v>
      </c>
      <c r="H4" s="335" t="s">
        <v>120</v>
      </c>
      <c r="I4" s="17"/>
      <c r="J4" s="17"/>
      <c r="K4" s="17"/>
      <c r="L4" s="17"/>
      <c r="M4" s="17"/>
    </row>
    <row r="5" spans="1:13" s="38" customFormat="1" ht="45.75" customHeight="1">
      <c r="A5" s="339"/>
      <c r="B5" s="340"/>
      <c r="C5" s="36" t="s">
        <v>34</v>
      </c>
      <c r="D5" s="36" t="s">
        <v>35</v>
      </c>
      <c r="E5" s="36" t="s">
        <v>34</v>
      </c>
      <c r="F5" s="36" t="s">
        <v>35</v>
      </c>
      <c r="G5" s="345"/>
      <c r="H5" s="336"/>
      <c r="I5" s="37"/>
      <c r="J5" s="37"/>
      <c r="K5" s="37"/>
      <c r="L5" s="37"/>
      <c r="M5" s="37"/>
    </row>
    <row r="6" spans="1:13" s="15" customFormat="1" ht="11.25">
      <c r="A6" s="20" t="s">
        <v>109</v>
      </c>
      <c r="B6" s="27" t="s">
        <v>2</v>
      </c>
      <c r="C6" s="197">
        <v>21070.12399925997</v>
      </c>
      <c r="D6" s="198">
        <f aca="true" t="shared" si="0" ref="D6:F20">C6/C$22*100</f>
        <v>19.32252437788053</v>
      </c>
      <c r="E6" s="197">
        <v>34706.694035878536</v>
      </c>
      <c r="F6" s="198">
        <f t="shared" si="0"/>
        <v>17.49617394044003</v>
      </c>
      <c r="G6" s="29">
        <f aca="true" t="shared" si="1" ref="G6:G20">E6/C6</f>
        <v>1.6471993253147212</v>
      </c>
      <c r="H6" s="40"/>
      <c r="I6" s="27"/>
      <c r="J6" s="27"/>
      <c r="K6" s="27"/>
      <c r="L6" s="27"/>
      <c r="M6" s="27"/>
    </row>
    <row r="7" spans="1:13" s="16" customFormat="1" ht="11.25">
      <c r="A7" s="20"/>
      <c r="B7" s="17" t="s">
        <v>29</v>
      </c>
      <c r="C7" s="199">
        <v>18057.5476462692</v>
      </c>
      <c r="D7" s="200">
        <f t="shared" si="0"/>
        <v>16.559817332448095</v>
      </c>
      <c r="E7" s="199">
        <v>29213.49250943837</v>
      </c>
      <c r="F7" s="200">
        <f t="shared" si="0"/>
        <v>14.726967248003902</v>
      </c>
      <c r="G7" s="21">
        <f t="shared" si="1"/>
        <v>1.6177995529461642</v>
      </c>
      <c r="H7" s="188">
        <f>E7/E$23*100</f>
        <v>22.159038000609026</v>
      </c>
      <c r="I7" s="17"/>
      <c r="J7" s="22"/>
      <c r="K7" s="22"/>
      <c r="L7" s="22"/>
      <c r="M7" s="23"/>
    </row>
    <row r="8" spans="1:13" s="16" customFormat="1" ht="11.25">
      <c r="A8" s="20"/>
      <c r="B8" s="17" t="s">
        <v>113</v>
      </c>
      <c r="C8" s="199">
        <v>3012.5763529908163</v>
      </c>
      <c r="D8" s="200">
        <f t="shared" si="0"/>
        <v>2.762707045432479</v>
      </c>
      <c r="E8" s="199">
        <v>5493.201526440101</v>
      </c>
      <c r="F8" s="200">
        <f t="shared" si="0"/>
        <v>2.7692066924360934</v>
      </c>
      <c r="G8" s="21">
        <f t="shared" si="1"/>
        <v>1.823423170996671</v>
      </c>
      <c r="H8" s="188">
        <f>E8/E$24*100</f>
        <v>8.256508632903268</v>
      </c>
      <c r="I8" s="17"/>
      <c r="J8" s="22"/>
      <c r="K8" s="22"/>
      <c r="L8" s="22"/>
      <c r="M8" s="23"/>
    </row>
    <row r="9" spans="1:13" s="16" customFormat="1" ht="11.25">
      <c r="A9" s="20"/>
      <c r="B9" s="17"/>
      <c r="C9" s="199"/>
      <c r="D9" s="200"/>
      <c r="E9" s="199"/>
      <c r="F9" s="200"/>
      <c r="G9" s="21"/>
      <c r="H9" s="33"/>
      <c r="I9" s="17"/>
      <c r="J9" s="17"/>
      <c r="K9" s="17"/>
      <c r="L9" s="17"/>
      <c r="M9" s="17"/>
    </row>
    <row r="10" spans="1:13" s="15" customFormat="1" ht="11.25">
      <c r="A10" s="20" t="s">
        <v>31</v>
      </c>
      <c r="B10" s="27" t="s">
        <v>2</v>
      </c>
      <c r="C10" s="197">
        <v>40988.1283710554</v>
      </c>
      <c r="D10" s="198">
        <f t="shared" si="0"/>
        <v>37.588488310805914</v>
      </c>
      <c r="E10" s="197">
        <v>71464.54932994403</v>
      </c>
      <c r="F10" s="198">
        <f t="shared" si="0"/>
        <v>36.02636956315356</v>
      </c>
      <c r="G10" s="29">
        <f t="shared" si="1"/>
        <v>1.7435426346622398</v>
      </c>
      <c r="H10" s="28"/>
      <c r="I10" s="27"/>
      <c r="J10" s="27"/>
      <c r="K10" s="27"/>
      <c r="L10" s="27"/>
      <c r="M10" s="27"/>
    </row>
    <row r="11" spans="1:13" s="16" customFormat="1" ht="11.25">
      <c r="A11" s="20"/>
      <c r="B11" s="17" t="s">
        <v>29</v>
      </c>
      <c r="C11" s="199">
        <v>32983.64054033095</v>
      </c>
      <c r="D11" s="200">
        <f t="shared" si="0"/>
        <v>30.24790924031476</v>
      </c>
      <c r="E11" s="199">
        <v>54993.41888131509</v>
      </c>
      <c r="F11" s="200">
        <f t="shared" si="0"/>
        <v>27.72302142440609</v>
      </c>
      <c r="G11" s="21">
        <f t="shared" si="1"/>
        <v>1.6672937850529734</v>
      </c>
      <c r="H11" s="188">
        <f>E11/E$23*100</f>
        <v>41.713645103568574</v>
      </c>
      <c r="I11" s="17"/>
      <c r="J11" s="17"/>
      <c r="K11" s="17"/>
      <c r="L11" s="17"/>
      <c r="M11" s="17"/>
    </row>
    <row r="12" spans="1:13" s="16" customFormat="1" ht="11.25">
      <c r="A12" s="20"/>
      <c r="B12" s="17" t="s">
        <v>113</v>
      </c>
      <c r="C12" s="199">
        <v>8004.487830724343</v>
      </c>
      <c r="D12" s="200">
        <f t="shared" si="0"/>
        <v>7.340579070491063</v>
      </c>
      <c r="E12" s="199">
        <v>16471.130448629086</v>
      </c>
      <c r="F12" s="200">
        <f t="shared" si="0"/>
        <v>8.303348138747543</v>
      </c>
      <c r="G12" s="21">
        <f t="shared" si="1"/>
        <v>2.0577369591851298</v>
      </c>
      <c r="H12" s="188">
        <f>E12/E$24*100</f>
        <v>24.75678893050072</v>
      </c>
      <c r="I12" s="17"/>
      <c r="J12" s="17"/>
      <c r="K12" s="17"/>
      <c r="L12" s="17"/>
      <c r="M12" s="17"/>
    </row>
    <row r="13" spans="1:13" s="16" customFormat="1" ht="11.25">
      <c r="A13" s="20"/>
      <c r="B13" s="17"/>
      <c r="C13" s="199"/>
      <c r="D13" s="200"/>
      <c r="E13" s="199"/>
      <c r="F13" s="200"/>
      <c r="G13" s="21"/>
      <c r="H13" s="33"/>
      <c r="I13" s="17"/>
      <c r="J13" s="17"/>
      <c r="K13" s="17"/>
      <c r="L13" s="17"/>
      <c r="M13" s="17"/>
    </row>
    <row r="14" spans="1:13" s="15" customFormat="1" ht="11.25">
      <c r="A14" s="20" t="s">
        <v>32</v>
      </c>
      <c r="B14" s="27" t="s">
        <v>2</v>
      </c>
      <c r="C14" s="197">
        <v>31715.957754756495</v>
      </c>
      <c r="D14" s="198">
        <f t="shared" si="0"/>
        <v>29.085370684369753</v>
      </c>
      <c r="E14" s="197">
        <v>60688.72502221953</v>
      </c>
      <c r="F14" s="198">
        <f t="shared" si="0"/>
        <v>30.59411213625291</v>
      </c>
      <c r="G14" s="29">
        <f t="shared" si="1"/>
        <v>1.9135075627069134</v>
      </c>
      <c r="H14" s="28"/>
      <c r="I14" s="27"/>
      <c r="J14" s="27"/>
      <c r="K14" s="27"/>
      <c r="L14" s="27"/>
      <c r="M14" s="27"/>
    </row>
    <row r="15" spans="1:13" s="16" customFormat="1" ht="11.25">
      <c r="A15" s="20"/>
      <c r="B15" s="17" t="s">
        <v>29</v>
      </c>
      <c r="C15" s="199">
        <v>20221.623645000258</v>
      </c>
      <c r="D15" s="200">
        <f t="shared" si="0"/>
        <v>18.54440039624666</v>
      </c>
      <c r="E15" s="199">
        <v>34501.38288145617</v>
      </c>
      <c r="F15" s="200">
        <f t="shared" si="0"/>
        <v>17.39267345531826</v>
      </c>
      <c r="G15" s="21">
        <f t="shared" si="1"/>
        <v>1.7061628426650373</v>
      </c>
      <c r="H15" s="188">
        <f>E15/E$23*100</f>
        <v>26.170012164644362</v>
      </c>
      <c r="I15" s="17"/>
      <c r="J15" s="17"/>
      <c r="K15" s="17"/>
      <c r="L15" s="17"/>
      <c r="M15" s="17"/>
    </row>
    <row r="16" spans="1:13" s="16" customFormat="1" ht="11.25">
      <c r="A16" s="20"/>
      <c r="B16" s="17" t="s">
        <v>113</v>
      </c>
      <c r="C16" s="199">
        <v>11494.334109756304</v>
      </c>
      <c r="D16" s="200">
        <f t="shared" si="0"/>
        <v>10.540970288123152</v>
      </c>
      <c r="E16" s="199">
        <v>26187.34214076336</v>
      </c>
      <c r="F16" s="200">
        <f t="shared" si="0"/>
        <v>13.201438680934654</v>
      </c>
      <c r="G16" s="21">
        <f t="shared" si="1"/>
        <v>2.2782826643725054</v>
      </c>
      <c r="H16" s="188">
        <f>E16/E$24*100</f>
        <v>39.3606561523921</v>
      </c>
      <c r="I16" s="17"/>
      <c r="J16" s="17"/>
      <c r="K16" s="17"/>
      <c r="L16" s="17"/>
      <c r="M16" s="17"/>
    </row>
    <row r="17" spans="1:13" s="16" customFormat="1" ht="11.25">
      <c r="A17" s="20"/>
      <c r="B17" s="17"/>
      <c r="C17" s="199"/>
      <c r="D17" s="200"/>
      <c r="E17" s="199"/>
      <c r="F17" s="200"/>
      <c r="G17" s="21"/>
      <c r="H17" s="33"/>
      <c r="I17" s="17"/>
      <c r="J17" s="17"/>
      <c r="K17" s="17"/>
      <c r="L17" s="17"/>
      <c r="M17" s="17"/>
    </row>
    <row r="18" spans="1:13" s="15" customFormat="1" ht="11.25">
      <c r="A18" s="20" t="s">
        <v>110</v>
      </c>
      <c r="B18" s="27" t="s">
        <v>2</v>
      </c>
      <c r="C18" s="197">
        <v>15270.154820224858</v>
      </c>
      <c r="D18" s="198">
        <f t="shared" si="0"/>
        <v>14.00361662694381</v>
      </c>
      <c r="E18" s="197">
        <v>31507.366973540764</v>
      </c>
      <c r="F18" s="198">
        <f t="shared" si="0"/>
        <v>15.88334436015351</v>
      </c>
      <c r="G18" s="29">
        <f t="shared" si="1"/>
        <v>2.0633298970754512</v>
      </c>
      <c r="H18" s="28"/>
      <c r="I18" s="27"/>
      <c r="J18" s="27"/>
      <c r="K18" s="27"/>
      <c r="L18" s="27"/>
      <c r="M18" s="27"/>
    </row>
    <row r="19" spans="1:13" s="16" customFormat="1" ht="11.25">
      <c r="A19" s="20"/>
      <c r="B19" s="17" t="s">
        <v>29</v>
      </c>
      <c r="C19" s="199">
        <v>7519.333667922587</v>
      </c>
      <c r="D19" s="200">
        <f t="shared" si="0"/>
        <v>6.895664596418845</v>
      </c>
      <c r="E19" s="199">
        <v>13127.268754648516</v>
      </c>
      <c r="F19" s="200">
        <f t="shared" si="0"/>
        <v>6.617656445664406</v>
      </c>
      <c r="G19" s="21">
        <f t="shared" si="1"/>
        <v>1.745802132793938</v>
      </c>
      <c r="H19" s="188">
        <f>E19/E$23*100</f>
        <v>9.95730473117801</v>
      </c>
      <c r="I19" s="17"/>
      <c r="J19" s="17"/>
      <c r="K19" s="17"/>
      <c r="L19" s="17"/>
      <c r="M19" s="17"/>
    </row>
    <row r="20" spans="1:13" s="16" customFormat="1" ht="11.25">
      <c r="A20" s="20"/>
      <c r="B20" s="17" t="s">
        <v>113</v>
      </c>
      <c r="C20" s="199">
        <v>7750.821152302296</v>
      </c>
      <c r="D20" s="200">
        <f t="shared" si="0"/>
        <v>7.107952030524987</v>
      </c>
      <c r="E20" s="199">
        <v>18380.098218892243</v>
      </c>
      <c r="F20" s="200">
        <f t="shared" si="0"/>
        <v>9.2656879144891</v>
      </c>
      <c r="G20" s="21">
        <f t="shared" si="1"/>
        <v>2.3713743173434776</v>
      </c>
      <c r="H20" s="188">
        <f>E20/E$24*100</f>
        <v>27.62604628420391</v>
      </c>
      <c r="I20" s="17"/>
      <c r="J20" s="17"/>
      <c r="K20" s="17"/>
      <c r="L20" s="17"/>
      <c r="M20" s="17"/>
    </row>
    <row r="21" spans="1:13" s="16" customFormat="1" ht="11.25">
      <c r="A21" s="20"/>
      <c r="B21" s="17"/>
      <c r="C21" s="201"/>
      <c r="D21" s="200"/>
      <c r="E21" s="201"/>
      <c r="F21" s="200"/>
      <c r="G21" s="25"/>
      <c r="H21" s="33"/>
      <c r="I21" s="17"/>
      <c r="J21" s="17"/>
      <c r="K21" s="17"/>
      <c r="L21" s="17"/>
      <c r="M21" s="17"/>
    </row>
    <row r="22" spans="1:13" s="16" customFormat="1" ht="11.25">
      <c r="A22" s="259" t="s">
        <v>37</v>
      </c>
      <c r="B22" s="85" t="s">
        <v>2</v>
      </c>
      <c r="C22" s="260">
        <v>109044.36494529671</v>
      </c>
      <c r="D22" s="261">
        <f>C22/C$22*100</f>
        <v>100</v>
      </c>
      <c r="E22" s="260">
        <v>198367.33536158284</v>
      </c>
      <c r="F22" s="261">
        <f>E22/E$22*100</f>
        <v>100</v>
      </c>
      <c r="G22" s="262">
        <f>E22/C22</f>
        <v>1.8191433868324693</v>
      </c>
      <c r="H22" s="263"/>
      <c r="I22" s="17"/>
      <c r="J22" s="17"/>
      <c r="K22" s="17"/>
      <c r="L22" s="17"/>
      <c r="M22" s="17"/>
    </row>
    <row r="23" spans="1:13" s="16" customFormat="1" ht="11.25">
      <c r="A23" s="264"/>
      <c r="B23" s="265" t="s">
        <v>29</v>
      </c>
      <c r="C23" s="266">
        <v>78782.14549952299</v>
      </c>
      <c r="D23" s="267">
        <f aca="true" t="shared" si="2" ref="D23:F24">C23/C$22*100</f>
        <v>72.24779156542836</v>
      </c>
      <c r="E23" s="266">
        <v>131835.56302685817</v>
      </c>
      <c r="F23" s="267">
        <f t="shared" si="2"/>
        <v>66.46031857339267</v>
      </c>
      <c r="G23" s="268">
        <f>E23/C23</f>
        <v>1.6734193032056537</v>
      </c>
      <c r="H23" s="269">
        <f>E23/E$23*100</f>
        <v>100</v>
      </c>
      <c r="I23" s="17"/>
      <c r="J23" s="17"/>
      <c r="K23" s="17"/>
      <c r="L23" s="17"/>
      <c r="M23" s="17"/>
    </row>
    <row r="24" spans="1:13" s="16" customFormat="1" ht="11.25">
      <c r="A24" s="270"/>
      <c r="B24" s="271" t="s">
        <v>113</v>
      </c>
      <c r="C24" s="272">
        <v>30262.219445773757</v>
      </c>
      <c r="D24" s="273">
        <f t="shared" si="2"/>
        <v>27.752208434571678</v>
      </c>
      <c r="E24" s="272">
        <v>66531.7723347248</v>
      </c>
      <c r="F24" s="273">
        <f t="shared" si="2"/>
        <v>33.539681426607395</v>
      </c>
      <c r="G24" s="274">
        <f>E24/C24</f>
        <v>2.198509347734448</v>
      </c>
      <c r="H24" s="275">
        <f>E24/E$24*100</f>
        <v>100</v>
      </c>
      <c r="I24" s="17"/>
      <c r="J24" s="17"/>
      <c r="K24" s="17"/>
      <c r="L24" s="17"/>
      <c r="M24" s="17"/>
    </row>
    <row r="25" spans="1:13" s="16" customFormat="1" ht="11.25">
      <c r="A25" s="243" t="s">
        <v>25</v>
      </c>
      <c r="B25" s="30"/>
      <c r="C25" s="31"/>
      <c r="D25" s="30"/>
      <c r="E25" s="31"/>
      <c r="I25" s="17"/>
      <c r="J25" s="17"/>
      <c r="K25" s="17"/>
      <c r="L25" s="17"/>
      <c r="M25" s="17"/>
    </row>
    <row r="26" spans="1:13" s="16" customFormat="1" ht="11.25">
      <c r="A26" s="15"/>
      <c r="B26" s="30"/>
      <c r="C26" s="30"/>
      <c r="D26" s="30"/>
      <c r="I26" s="17"/>
      <c r="J26" s="17"/>
      <c r="K26" s="17"/>
      <c r="L26" s="17"/>
      <c r="M26" s="17"/>
    </row>
    <row r="27" spans="1:8" ht="37.5" customHeight="1">
      <c r="A27" s="333" t="s">
        <v>143</v>
      </c>
      <c r="B27" s="334"/>
      <c r="C27" s="334"/>
      <c r="D27" s="334"/>
      <c r="E27" s="334"/>
      <c r="F27" s="334"/>
      <c r="G27" s="334"/>
      <c r="H27" s="334"/>
    </row>
    <row r="28" spans="1:13" s="16" customFormat="1" ht="11.25">
      <c r="A28" s="15"/>
      <c r="B28" s="31"/>
      <c r="C28" s="31"/>
      <c r="D28" s="31"/>
      <c r="E28" s="31"/>
      <c r="I28" s="17"/>
      <c r="J28" s="17"/>
      <c r="K28" s="17"/>
      <c r="L28" s="17"/>
      <c r="M28" s="17"/>
    </row>
  </sheetData>
  <sheetProtection/>
  <mergeCells count="6">
    <mergeCell ref="A27:H27"/>
    <mergeCell ref="H4:H5"/>
    <mergeCell ref="A4:B5"/>
    <mergeCell ref="C4:D4"/>
    <mergeCell ref="E4:F4"/>
    <mergeCell ref="G4:G5"/>
  </mergeCells>
  <hyperlinks>
    <hyperlink ref="I1" location="sommaire!A1" display="Retour au sommaire "/>
  </hyperlinks>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55"/>
  <sheetViews>
    <sheetView zoomScalePageLayoutView="0" workbookViewId="0" topLeftCell="A1">
      <pane xSplit="1" ySplit="4" topLeftCell="B16" activePane="bottomRight" state="frozen"/>
      <selection pane="topLeft" activeCell="A1" sqref="A1"/>
      <selection pane="topRight" activeCell="B1" sqref="B1"/>
      <selection pane="bottomLeft" activeCell="A5" sqref="A5"/>
      <selection pane="bottomRight" activeCell="A54" sqref="A54"/>
    </sheetView>
  </sheetViews>
  <sheetFormatPr defaultColWidth="11.421875" defaultRowHeight="12.75"/>
  <cols>
    <col min="1" max="1" width="30.421875" style="0" customWidth="1"/>
  </cols>
  <sheetData>
    <row r="1" spans="1:7" ht="15.75">
      <c r="A1" s="18" t="s">
        <v>26</v>
      </c>
      <c r="G1" s="170" t="s">
        <v>104</v>
      </c>
    </row>
    <row r="2" ht="12.75">
      <c r="A2" s="19" t="s">
        <v>132</v>
      </c>
    </row>
    <row r="3" spans="1:7" s="122" customFormat="1" ht="12.75">
      <c r="A3" s="202"/>
      <c r="B3" s="346" t="s">
        <v>33</v>
      </c>
      <c r="C3" s="347"/>
      <c r="D3" s="348"/>
      <c r="E3" s="346" t="s">
        <v>50</v>
      </c>
      <c r="F3" s="347"/>
      <c r="G3" s="348"/>
    </row>
    <row r="4" spans="1:7" s="122" customFormat="1" ht="33.75">
      <c r="A4" s="203"/>
      <c r="B4" s="52" t="s">
        <v>51</v>
      </c>
      <c r="C4" s="44" t="s">
        <v>39</v>
      </c>
      <c r="D4" s="45" t="s">
        <v>133</v>
      </c>
      <c r="E4" s="52" t="s">
        <v>51</v>
      </c>
      <c r="F4" s="44" t="s">
        <v>39</v>
      </c>
      <c r="G4" s="45" t="s">
        <v>133</v>
      </c>
    </row>
    <row r="5" spans="1:7" s="122" customFormat="1" ht="12.75">
      <c r="A5" s="46" t="s">
        <v>3</v>
      </c>
      <c r="B5" s="204">
        <v>78782.145499523</v>
      </c>
      <c r="C5" s="205">
        <f aca="true" t="shared" si="0" ref="C5:C52">B5/B$54*100</f>
        <v>72.24779156542833</v>
      </c>
      <c r="D5" s="205">
        <v>3.671506952261927</v>
      </c>
      <c r="E5" s="206">
        <v>131835.56302685797</v>
      </c>
      <c r="F5" s="205">
        <f aca="true" t="shared" si="1" ref="F5:F54">E5/E$54*100</f>
        <v>66.4603185733926</v>
      </c>
      <c r="G5" s="207">
        <v>3.6021456710145783</v>
      </c>
    </row>
    <row r="6" spans="1:7" s="122" customFormat="1" ht="12.75">
      <c r="A6" s="47" t="s">
        <v>48</v>
      </c>
      <c r="B6" s="208">
        <v>30262.21944577376</v>
      </c>
      <c r="C6" s="209">
        <f t="shared" si="0"/>
        <v>27.752208434571667</v>
      </c>
      <c r="D6" s="209">
        <v>2.581570102264208</v>
      </c>
      <c r="E6" s="210">
        <v>66531.77233472478</v>
      </c>
      <c r="F6" s="209">
        <f t="shared" si="1"/>
        <v>33.5396814266074</v>
      </c>
      <c r="G6" s="211">
        <v>2.48269116703399</v>
      </c>
    </row>
    <row r="7" spans="1:7" s="122" customFormat="1" ht="12.75">
      <c r="A7" s="48" t="s">
        <v>156</v>
      </c>
      <c r="B7" s="212">
        <v>22318.560239406666</v>
      </c>
      <c r="C7" s="209">
        <f t="shared" si="0"/>
        <v>20.467412736644395</v>
      </c>
      <c r="D7" s="209">
        <v>0.5193911161888609</v>
      </c>
      <c r="E7" s="213">
        <v>47703.196152759636</v>
      </c>
      <c r="F7" s="209">
        <f t="shared" si="1"/>
        <v>24.047908929061602</v>
      </c>
      <c r="G7" s="211">
        <v>0.45408582758867944</v>
      </c>
    </row>
    <row r="8" spans="1:7" s="122" customFormat="1" ht="12.75">
      <c r="A8" s="49" t="s">
        <v>157</v>
      </c>
      <c r="B8" s="214">
        <v>3044.5552642017824</v>
      </c>
      <c r="C8" s="215">
        <f t="shared" si="0"/>
        <v>2.792033559670062</v>
      </c>
      <c r="D8" s="215">
        <v>2.807006831452963</v>
      </c>
      <c r="E8" s="216">
        <v>6187.812818416358</v>
      </c>
      <c r="F8" s="215">
        <f t="shared" si="1"/>
        <v>3.11937084154367</v>
      </c>
      <c r="G8" s="217">
        <v>2.7193747385289235</v>
      </c>
    </row>
    <row r="9" spans="1:7" s="122" customFormat="1" ht="12.75">
      <c r="A9" s="49" t="s">
        <v>158</v>
      </c>
      <c r="B9" s="214">
        <v>180.56611804870363</v>
      </c>
      <c r="C9" s="215">
        <f t="shared" si="0"/>
        <v>0.16558959111668584</v>
      </c>
      <c r="D9" s="215">
        <v>2.0729150613837177</v>
      </c>
      <c r="E9" s="216">
        <v>412.70907781453235</v>
      </c>
      <c r="F9" s="215">
        <f t="shared" si="1"/>
        <v>0.2080529423164599</v>
      </c>
      <c r="G9" s="217">
        <v>0.7491196030326996</v>
      </c>
    </row>
    <row r="10" spans="1:7" s="122" customFormat="1" ht="12.75">
      <c r="A10" s="49" t="s">
        <v>159</v>
      </c>
      <c r="B10" s="214">
        <v>2776.0116235151904</v>
      </c>
      <c r="C10" s="215">
        <f t="shared" si="0"/>
        <v>2.545763483429708</v>
      </c>
      <c r="D10" s="215">
        <v>2.6871888153708223</v>
      </c>
      <c r="E10" s="216">
        <v>5327.365042492662</v>
      </c>
      <c r="F10" s="215">
        <f t="shared" si="1"/>
        <v>2.685605990916788</v>
      </c>
      <c r="G10" s="217">
        <v>1.4070274369202718</v>
      </c>
    </row>
    <row r="11" spans="1:7" s="122" customFormat="1" ht="12.75">
      <c r="A11" s="49" t="s">
        <v>160</v>
      </c>
      <c r="B11" s="214">
        <v>26.263663317062857</v>
      </c>
      <c r="C11" s="215">
        <f t="shared" si="0"/>
        <v>0.024085300813332534</v>
      </c>
      <c r="D11" s="215">
        <v>1.9427844031826957</v>
      </c>
      <c r="E11" s="216">
        <v>63.15938819362032</v>
      </c>
      <c r="F11" s="215">
        <f t="shared" si="1"/>
        <v>0.031839611132797534</v>
      </c>
      <c r="G11" s="217">
        <v>2.8088371820875757</v>
      </c>
    </row>
    <row r="12" spans="1:7" s="122" customFormat="1" ht="12.75">
      <c r="A12" s="49" t="s">
        <v>161</v>
      </c>
      <c r="B12" s="214">
        <v>14.200668571829265</v>
      </c>
      <c r="C12" s="215">
        <f t="shared" si="0"/>
        <v>0.013022835777853516</v>
      </c>
      <c r="D12" s="215">
        <v>1.0745041103429775</v>
      </c>
      <c r="E12" s="216">
        <v>40.480938992765786</v>
      </c>
      <c r="F12" s="215">
        <f t="shared" si="1"/>
        <v>0.020407058913695333</v>
      </c>
      <c r="G12" s="217">
        <v>-3.9457474160631834</v>
      </c>
    </row>
    <row r="13" spans="1:7" s="122" customFormat="1" ht="12.75">
      <c r="A13" s="49" t="s">
        <v>162</v>
      </c>
      <c r="B13" s="214">
        <v>19.307738811250633</v>
      </c>
      <c r="C13" s="215">
        <f t="shared" si="0"/>
        <v>0.01770631505895473</v>
      </c>
      <c r="D13" s="215">
        <v>20.52811236337981</v>
      </c>
      <c r="E13" s="216">
        <v>44.51672187568627</v>
      </c>
      <c r="F13" s="215">
        <f t="shared" si="1"/>
        <v>0.022441558633905862</v>
      </c>
      <c r="G13" s="217">
        <v>21.18254704683935</v>
      </c>
    </row>
    <row r="14" spans="1:7" s="122" customFormat="1" ht="12.75">
      <c r="A14" s="49" t="s">
        <v>163</v>
      </c>
      <c r="B14" s="214">
        <v>216.01641462807538</v>
      </c>
      <c r="C14" s="215">
        <f t="shared" si="0"/>
        <v>0.19809956684734903</v>
      </c>
      <c r="D14" s="215">
        <v>0.5610558542479938</v>
      </c>
      <c r="E14" s="216">
        <v>513.9182666521214</v>
      </c>
      <c r="F14" s="215">
        <f t="shared" si="1"/>
        <v>0.25907403843246385</v>
      </c>
      <c r="G14" s="217">
        <v>1.2586315590301211</v>
      </c>
    </row>
    <row r="15" spans="1:7" s="122" customFormat="1" ht="12.75">
      <c r="A15" s="49" t="s">
        <v>164</v>
      </c>
      <c r="B15" s="214">
        <v>2174.9706185458845</v>
      </c>
      <c r="C15" s="215">
        <f t="shared" si="0"/>
        <v>1.9945740613345597</v>
      </c>
      <c r="D15" s="215">
        <v>-0.6401008624426496</v>
      </c>
      <c r="E15" s="216">
        <v>4982.1167738895965</v>
      </c>
      <c r="F15" s="215">
        <f t="shared" si="1"/>
        <v>2.5115610716896635</v>
      </c>
      <c r="G15" s="217">
        <v>-1.8928035801192733</v>
      </c>
    </row>
    <row r="16" spans="1:7" s="122" customFormat="1" ht="12.75">
      <c r="A16" s="49" t="s">
        <v>165</v>
      </c>
      <c r="B16" s="214">
        <v>10.077862925842561</v>
      </c>
      <c r="C16" s="215">
        <f t="shared" si="0"/>
        <v>0.009241984151036348</v>
      </c>
      <c r="D16" s="215">
        <v>52.16172562274408</v>
      </c>
      <c r="E16" s="216">
        <v>25.036539334004253</v>
      </c>
      <c r="F16" s="215">
        <f t="shared" si="1"/>
        <v>0.012621301429677323</v>
      </c>
      <c r="G16" s="217">
        <v>53.8075824781244</v>
      </c>
    </row>
    <row r="17" spans="1:7" s="122" customFormat="1" ht="12.75">
      <c r="A17" s="49" t="s">
        <v>166</v>
      </c>
      <c r="B17" s="214">
        <v>116.11582662327524</v>
      </c>
      <c r="C17" s="215">
        <f t="shared" si="0"/>
        <v>0.10648494003475187</v>
      </c>
      <c r="D17" s="215">
        <v>13.548013893413358</v>
      </c>
      <c r="E17" s="216">
        <v>290.5364716086288</v>
      </c>
      <c r="F17" s="215">
        <f t="shared" si="1"/>
        <v>0.1464638676922492</v>
      </c>
      <c r="G17" s="217">
        <v>14.269693201710343</v>
      </c>
    </row>
    <row r="18" spans="1:7" s="122" customFormat="1" ht="12.75">
      <c r="A18" s="49" t="s">
        <v>167</v>
      </c>
      <c r="B18" s="214">
        <v>109.3575669363552</v>
      </c>
      <c r="C18" s="215">
        <f t="shared" si="0"/>
        <v>0.10028722437075548</v>
      </c>
      <c r="D18" s="215">
        <v>-14.849689186216363</v>
      </c>
      <c r="E18" s="216">
        <v>294.79164100031744</v>
      </c>
      <c r="F18" s="215">
        <f t="shared" si="1"/>
        <v>0.1486089634984374</v>
      </c>
      <c r="G18" s="217">
        <v>-18.01946128409948</v>
      </c>
    </row>
    <row r="19" spans="1:7" s="122" customFormat="1" ht="12.75">
      <c r="A19" s="49" t="s">
        <v>168</v>
      </c>
      <c r="B19" s="214">
        <v>68.13486749456841</v>
      </c>
      <c r="C19" s="215">
        <f t="shared" si="0"/>
        <v>0.062483620798515334</v>
      </c>
      <c r="D19" s="215">
        <v>20.2316499144767</v>
      </c>
      <c r="E19" s="216">
        <v>149.05160827507441</v>
      </c>
      <c r="F19" s="215">
        <f t="shared" si="1"/>
        <v>0.07513918962685266</v>
      </c>
      <c r="G19" s="217">
        <v>20.4832379959242</v>
      </c>
    </row>
    <row r="20" spans="1:7" s="122" customFormat="1" ht="12.75">
      <c r="A20" s="49" t="s">
        <v>169</v>
      </c>
      <c r="B20" s="214">
        <v>212.71451499621384</v>
      </c>
      <c r="C20" s="215">
        <f t="shared" si="0"/>
        <v>0.19507153359361967</v>
      </c>
      <c r="D20" s="215">
        <v>-2.867401721852092</v>
      </c>
      <c r="E20" s="216">
        <v>556.2617989295283</v>
      </c>
      <c r="F20" s="215">
        <f t="shared" si="1"/>
        <v>0.28042005903622075</v>
      </c>
      <c r="G20" s="217">
        <v>-6.430717034045374</v>
      </c>
    </row>
    <row r="21" spans="1:7" s="122" customFormat="1" ht="12.75">
      <c r="A21" s="49" t="s">
        <v>170</v>
      </c>
      <c r="B21" s="214">
        <v>21.33656115297328</v>
      </c>
      <c r="C21" s="215">
        <f t="shared" si="0"/>
        <v>0.01956686268352976</v>
      </c>
      <c r="D21" s="215">
        <v>48.097335223050685</v>
      </c>
      <c r="E21" s="216">
        <v>45.9553570509242</v>
      </c>
      <c r="F21" s="215">
        <f t="shared" si="1"/>
        <v>0.023166796573214566</v>
      </c>
      <c r="G21" s="217">
        <v>42.74001435619979</v>
      </c>
    </row>
    <row r="22" spans="1:7" s="122" customFormat="1" ht="12.75">
      <c r="A22" s="49" t="s">
        <v>171</v>
      </c>
      <c r="B22" s="214">
        <v>2547.1503344176012</v>
      </c>
      <c r="C22" s="215">
        <f t="shared" si="0"/>
        <v>2.335884422542518</v>
      </c>
      <c r="D22" s="215">
        <v>-7.487429217115893</v>
      </c>
      <c r="E22" s="216">
        <v>5823.313943521</v>
      </c>
      <c r="F22" s="215">
        <f t="shared" si="1"/>
        <v>2.9356213980019943</v>
      </c>
      <c r="G22" s="217">
        <v>-8.415144803037222</v>
      </c>
    </row>
    <row r="23" spans="1:7" s="122" customFormat="1" ht="12.75">
      <c r="A23" s="49" t="s">
        <v>172</v>
      </c>
      <c r="B23" s="214">
        <v>9.966418798805657</v>
      </c>
      <c r="C23" s="215">
        <f t="shared" si="0"/>
        <v>0.00913978343017121</v>
      </c>
      <c r="D23" s="215">
        <v>23.07851057677024</v>
      </c>
      <c r="E23" s="216">
        <v>23.81036341767377</v>
      </c>
      <c r="F23" s="215">
        <f t="shared" si="1"/>
        <v>0.012003167444011075</v>
      </c>
      <c r="G23" s="217">
        <v>18.16786596501707</v>
      </c>
    </row>
    <row r="24" spans="1:7" s="122" customFormat="1" ht="12.75">
      <c r="A24" s="49" t="s">
        <v>173</v>
      </c>
      <c r="B24" s="214">
        <v>20.535146684217935</v>
      </c>
      <c r="C24" s="215">
        <f t="shared" si="0"/>
        <v>0.018831919186763666</v>
      </c>
      <c r="D24" s="215">
        <v>13.717582097918335</v>
      </c>
      <c r="E24" s="216">
        <v>44.20689550916198</v>
      </c>
      <c r="F24" s="215">
        <f t="shared" si="1"/>
        <v>0.022285370435904645</v>
      </c>
      <c r="G24" s="217">
        <v>13.386028154487573</v>
      </c>
    </row>
    <row r="25" spans="1:7" s="122" customFormat="1" ht="12.75">
      <c r="A25" s="49" t="s">
        <v>174</v>
      </c>
      <c r="B25" s="214">
        <v>132.09003435078978</v>
      </c>
      <c r="C25" s="215">
        <f t="shared" si="0"/>
        <v>0.12113421396608079</v>
      </c>
      <c r="D25" s="215">
        <v>9.187470417702205</v>
      </c>
      <c r="E25" s="216">
        <v>264.34033144769177</v>
      </c>
      <c r="F25" s="215">
        <f t="shared" si="1"/>
        <v>0.1332579937951245</v>
      </c>
      <c r="G25" s="217">
        <v>6.328451242662481</v>
      </c>
    </row>
    <row r="26" spans="1:7" s="122" customFormat="1" ht="12.75">
      <c r="A26" s="49" t="s">
        <v>175</v>
      </c>
      <c r="B26" s="214">
        <v>11.733112190175483</v>
      </c>
      <c r="C26" s="215">
        <f t="shared" si="0"/>
        <v>0.010759943621168798</v>
      </c>
      <c r="D26" s="215">
        <v>-5.870349231202587</v>
      </c>
      <c r="E26" s="216">
        <v>35.601442110937754</v>
      </c>
      <c r="F26" s="215">
        <f t="shared" si="1"/>
        <v>0.017947230095138225</v>
      </c>
      <c r="G26" s="217">
        <v>-13.959552277247289</v>
      </c>
    </row>
    <row r="27" spans="1:7" s="122" customFormat="1" ht="12.75">
      <c r="A27" s="49" t="s">
        <v>176</v>
      </c>
      <c r="B27" s="214">
        <v>166.00231554596377</v>
      </c>
      <c r="C27" s="215">
        <f t="shared" si="0"/>
        <v>0.15223374048648966</v>
      </c>
      <c r="D27" s="215">
        <v>7.829278127268213</v>
      </c>
      <c r="E27" s="216">
        <v>417.33573730917726</v>
      </c>
      <c r="F27" s="215">
        <f t="shared" si="1"/>
        <v>0.2103853119509118</v>
      </c>
      <c r="G27" s="217">
        <v>7.175879098102889</v>
      </c>
    </row>
    <row r="28" spans="1:7" s="122" customFormat="1" ht="12.75">
      <c r="A28" s="49" t="s">
        <v>177</v>
      </c>
      <c r="B28" s="214">
        <v>1740.3966525168219</v>
      </c>
      <c r="C28" s="215">
        <f t="shared" si="0"/>
        <v>1.5960445580016076</v>
      </c>
      <c r="D28" s="215">
        <v>1.8678254457181076</v>
      </c>
      <c r="E28" s="216">
        <v>3289.240255312762</v>
      </c>
      <c r="F28" s="215">
        <f t="shared" si="1"/>
        <v>1.658156192559201</v>
      </c>
      <c r="G28" s="217">
        <v>1.656345459854247</v>
      </c>
    </row>
    <row r="29" spans="1:7" s="122" customFormat="1" ht="12.75">
      <c r="A29" s="49" t="s">
        <v>178</v>
      </c>
      <c r="B29" s="214">
        <v>233.21469334210227</v>
      </c>
      <c r="C29" s="215">
        <f t="shared" si="0"/>
        <v>0.21387138478828946</v>
      </c>
      <c r="D29" s="215">
        <v>12.897850172322013</v>
      </c>
      <c r="E29" s="216">
        <v>507.6067820439452</v>
      </c>
      <c r="F29" s="215">
        <f t="shared" si="1"/>
        <v>0.2558923227549953</v>
      </c>
      <c r="G29" s="217">
        <v>15.927670193708288</v>
      </c>
    </row>
    <row r="30" spans="1:7" s="122" customFormat="1" ht="12.75">
      <c r="A30" s="49" t="s">
        <v>179</v>
      </c>
      <c r="B30" s="214">
        <v>269.9444524986919</v>
      </c>
      <c r="C30" s="215">
        <f t="shared" si="0"/>
        <v>0.24755470182628173</v>
      </c>
      <c r="D30" s="215">
        <v>-5.494512824152597</v>
      </c>
      <c r="E30" s="216">
        <v>587.3377758088677</v>
      </c>
      <c r="F30" s="215">
        <f t="shared" si="1"/>
        <v>0.2960859330687041</v>
      </c>
      <c r="G30" s="217">
        <v>-8.273389069267289</v>
      </c>
    </row>
    <row r="31" spans="1:7" s="122" customFormat="1" ht="12.75">
      <c r="A31" s="50" t="s">
        <v>180</v>
      </c>
      <c r="B31" s="218">
        <v>110.07506029922325</v>
      </c>
      <c r="C31" s="215">
        <f t="shared" si="0"/>
        <v>0.1009452073515615</v>
      </c>
      <c r="D31" s="215">
        <v>19.655491769302813</v>
      </c>
      <c r="E31" s="219">
        <v>228.13210341584224</v>
      </c>
      <c r="F31" s="215">
        <f t="shared" si="1"/>
        <v>0.11500487366027498</v>
      </c>
      <c r="G31" s="217">
        <v>23.414922734965682</v>
      </c>
    </row>
    <row r="32" spans="1:7" s="122" customFormat="1" ht="12.75">
      <c r="A32" s="50" t="s">
        <v>181</v>
      </c>
      <c r="B32" s="218">
        <v>126.94252462700571</v>
      </c>
      <c r="C32" s="215">
        <f t="shared" si="0"/>
        <v>0.11641364933500942</v>
      </c>
      <c r="D32" s="215">
        <v>23.049875875754644</v>
      </c>
      <c r="E32" s="219">
        <v>302.30627050658035</v>
      </c>
      <c r="F32" s="215">
        <f t="shared" si="1"/>
        <v>0.15239720287391992</v>
      </c>
      <c r="G32" s="217">
        <v>20.919801370721448</v>
      </c>
    </row>
    <row r="33" spans="1:7" s="122" customFormat="1" ht="12.75">
      <c r="A33" s="49" t="s">
        <v>182</v>
      </c>
      <c r="B33" s="214">
        <v>5049.849208837026</v>
      </c>
      <c r="C33" s="215">
        <f t="shared" si="0"/>
        <v>4.631004281028493</v>
      </c>
      <c r="D33" s="215">
        <v>-4.5421324752766274</v>
      </c>
      <c r="E33" s="216">
        <v>10468.822489941245</v>
      </c>
      <c r="F33" s="215">
        <f t="shared" si="1"/>
        <v>5.277493127010422</v>
      </c>
      <c r="G33" s="217">
        <v>-2.9414416535387566</v>
      </c>
    </row>
    <row r="34" spans="1:7" s="122" customFormat="1" ht="12.75">
      <c r="A34" s="49" t="s">
        <v>183</v>
      </c>
      <c r="B34" s="214">
        <v>695.7623230978141</v>
      </c>
      <c r="C34" s="215">
        <f t="shared" si="0"/>
        <v>0.6380543583768409</v>
      </c>
      <c r="D34" s="215">
        <v>19.70704119405493</v>
      </c>
      <c r="E34" s="216">
        <v>1947.5410324458696</v>
      </c>
      <c r="F34" s="215">
        <f t="shared" si="1"/>
        <v>0.9817851456722468</v>
      </c>
      <c r="G34" s="217">
        <v>20.296593176530784</v>
      </c>
    </row>
    <row r="35" spans="1:7" s="122" customFormat="1" ht="12.75">
      <c r="A35" s="49" t="s">
        <v>184</v>
      </c>
      <c r="B35" s="214">
        <v>29.77060507711104</v>
      </c>
      <c r="C35" s="215">
        <f t="shared" si="0"/>
        <v>0.02730136957746122</v>
      </c>
      <c r="D35" s="215">
        <v>7.204182149354121</v>
      </c>
      <c r="E35" s="216">
        <v>69.52969740104875</v>
      </c>
      <c r="F35" s="215">
        <f t="shared" si="1"/>
        <v>0.035050981188163084</v>
      </c>
      <c r="G35" s="217">
        <v>17.237801331285407</v>
      </c>
    </row>
    <row r="36" spans="1:7" s="122" customFormat="1" ht="12.75">
      <c r="A36" s="49" t="s">
        <v>185</v>
      </c>
      <c r="B36" s="214">
        <v>18.084271261201664</v>
      </c>
      <c r="C36" s="215">
        <f t="shared" si="0"/>
        <v>0.01658432443553945</v>
      </c>
      <c r="D36" s="215">
        <v>2.2341919137402355</v>
      </c>
      <c r="E36" s="216">
        <v>40.101574660181434</v>
      </c>
      <c r="F36" s="215">
        <f t="shared" si="1"/>
        <v>0.0202158155661488</v>
      </c>
      <c r="G36" s="217">
        <v>2.5429782794665234</v>
      </c>
    </row>
    <row r="37" spans="1:7" s="122" customFormat="1" ht="12.75">
      <c r="A37" s="49" t="s">
        <v>186</v>
      </c>
      <c r="B37" s="214">
        <v>260.13847742320655</v>
      </c>
      <c r="C37" s="215">
        <f t="shared" si="0"/>
        <v>0.2385620545854962</v>
      </c>
      <c r="D37" s="215">
        <v>15.372362141745132</v>
      </c>
      <c r="E37" s="216">
        <v>647.723249894934</v>
      </c>
      <c r="F37" s="215">
        <f t="shared" si="1"/>
        <v>0.32652717178171903</v>
      </c>
      <c r="G37" s="217">
        <v>17.687761202582465</v>
      </c>
    </row>
    <row r="38" spans="1:7" s="122" customFormat="1" ht="12.75">
      <c r="A38" s="49" t="s">
        <v>187</v>
      </c>
      <c r="B38" s="214">
        <v>1312.7096813826083</v>
      </c>
      <c r="C38" s="215">
        <f t="shared" si="0"/>
        <v>1.203830827976432</v>
      </c>
      <c r="D38" s="215">
        <v>13.040509591566508</v>
      </c>
      <c r="E38" s="216">
        <v>2674.140320105763</v>
      </c>
      <c r="F38" s="215">
        <f t="shared" si="1"/>
        <v>1.3480749314050906</v>
      </c>
      <c r="G38" s="217">
        <v>12.3006089490193</v>
      </c>
    </row>
    <row r="39" spans="1:7" s="122" customFormat="1" ht="12.75">
      <c r="A39" s="49" t="s">
        <v>188</v>
      </c>
      <c r="B39" s="214">
        <v>112.9186903852094</v>
      </c>
      <c r="C39" s="215">
        <f t="shared" si="0"/>
        <v>0.1035529808824658</v>
      </c>
      <c r="D39" s="215">
        <v>16.637239176771402</v>
      </c>
      <c r="E39" s="216">
        <v>290.9487928862052</v>
      </c>
      <c r="F39" s="215">
        <f t="shared" si="1"/>
        <v>0.14667172513854942</v>
      </c>
      <c r="G39" s="217">
        <v>12.647778273525212</v>
      </c>
    </row>
    <row r="40" spans="1:7" s="122" customFormat="1" ht="12.75">
      <c r="A40" s="49" t="s">
        <v>189</v>
      </c>
      <c r="B40" s="214">
        <v>481.64692690208324</v>
      </c>
      <c r="C40" s="215">
        <f t="shared" si="0"/>
        <v>0.4416981355650119</v>
      </c>
      <c r="D40" s="215">
        <v>-5.828768540046248</v>
      </c>
      <c r="E40" s="216">
        <v>1107.4446504949296</v>
      </c>
      <c r="F40" s="215">
        <f t="shared" si="1"/>
        <v>0.558279743222989</v>
      </c>
      <c r="G40" s="217">
        <v>-4.113753745831805</v>
      </c>
    </row>
    <row r="41" spans="1:7" s="122" customFormat="1" ht="12.75">
      <c r="A41" s="48" t="s">
        <v>190</v>
      </c>
      <c r="B41" s="212">
        <v>3807.590091428981</v>
      </c>
      <c r="C41" s="209">
        <f t="shared" si="0"/>
        <v>3.491780701679631</v>
      </c>
      <c r="D41" s="209">
        <v>6.565643253915887</v>
      </c>
      <c r="E41" s="213">
        <v>9554.009825129957</v>
      </c>
      <c r="F41" s="209">
        <f t="shared" si="1"/>
        <v>4.816322106517672</v>
      </c>
      <c r="G41" s="211">
        <v>7.012926794193475</v>
      </c>
    </row>
    <row r="42" spans="1:7" s="122" customFormat="1" ht="12.75">
      <c r="A42" s="50" t="s">
        <v>191</v>
      </c>
      <c r="B42" s="218">
        <v>428.5118115171387</v>
      </c>
      <c r="C42" s="215">
        <f t="shared" si="0"/>
        <v>0.39297015644238575</v>
      </c>
      <c r="D42" s="215">
        <v>6.282077705889089</v>
      </c>
      <c r="E42" s="219">
        <v>1040.5363127641988</v>
      </c>
      <c r="F42" s="215">
        <f t="shared" si="1"/>
        <v>0.524550229435464</v>
      </c>
      <c r="G42" s="217">
        <v>6.975828272051143</v>
      </c>
    </row>
    <row r="43" spans="1:7" s="122" customFormat="1" ht="12.75">
      <c r="A43" s="49" t="s">
        <v>193</v>
      </c>
      <c r="B43" s="214">
        <v>2436.7752707224936</v>
      </c>
      <c r="C43" s="215">
        <f t="shared" si="0"/>
        <v>2.2346640946966194</v>
      </c>
      <c r="D43" s="215">
        <v>3.8142791292359535</v>
      </c>
      <c r="E43" s="216">
        <v>5929.952876333157</v>
      </c>
      <c r="F43" s="215">
        <f t="shared" si="1"/>
        <v>2.9893797108904425</v>
      </c>
      <c r="G43" s="217">
        <v>4.077990295061218</v>
      </c>
    </row>
    <row r="44" spans="1:7" s="122" customFormat="1" ht="12.75">
      <c r="A44" s="51" t="s">
        <v>192</v>
      </c>
      <c r="B44" s="220">
        <v>942.3030091893487</v>
      </c>
      <c r="C44" s="215">
        <f t="shared" si="0"/>
        <v>0.864146450540626</v>
      </c>
      <c r="D44" s="215">
        <v>14.55577561039998</v>
      </c>
      <c r="E44" s="221">
        <v>2583.5206360326</v>
      </c>
      <c r="F44" s="215">
        <f t="shared" si="1"/>
        <v>1.3023921661917648</v>
      </c>
      <c r="G44" s="217">
        <v>14.435894196318678</v>
      </c>
    </row>
    <row r="45" spans="1:7" s="122" customFormat="1" ht="12.75">
      <c r="A45" s="48" t="s">
        <v>194</v>
      </c>
      <c r="B45" s="212">
        <v>3681.392549639599</v>
      </c>
      <c r="C45" s="209">
        <f t="shared" si="0"/>
        <v>3.376050244766346</v>
      </c>
      <c r="D45" s="209">
        <v>11.88140082514282</v>
      </c>
      <c r="E45" s="213">
        <v>8149.374983902367</v>
      </c>
      <c r="F45" s="209">
        <f t="shared" si="1"/>
        <v>4.108224254284475</v>
      </c>
      <c r="G45" s="211">
        <v>9.829642830823126</v>
      </c>
    </row>
    <row r="46" spans="1:7" s="122" customFormat="1" ht="12.75">
      <c r="A46" s="49" t="s">
        <v>195</v>
      </c>
      <c r="B46" s="214">
        <v>369.03315753172154</v>
      </c>
      <c r="C46" s="215">
        <f t="shared" si="0"/>
        <v>0.33842478491836864</v>
      </c>
      <c r="D46" s="215">
        <v>15.629672252774718</v>
      </c>
      <c r="E46" s="216">
        <v>905.1515333816046</v>
      </c>
      <c r="F46" s="215">
        <f t="shared" si="1"/>
        <v>0.4563006967511561</v>
      </c>
      <c r="G46" s="217">
        <v>16.954410016155474</v>
      </c>
    </row>
    <row r="47" spans="1:7" s="122" customFormat="1" ht="12.75">
      <c r="A47" s="50" t="s">
        <v>196</v>
      </c>
      <c r="B47" s="218">
        <v>728.9962160975314</v>
      </c>
      <c r="C47" s="215">
        <f t="shared" si="0"/>
        <v>0.6685317636204675</v>
      </c>
      <c r="D47" s="215">
        <v>28.504165986990728</v>
      </c>
      <c r="E47" s="219">
        <v>1425.1425027308082</v>
      </c>
      <c r="F47" s="215">
        <f t="shared" si="1"/>
        <v>0.718436077256907</v>
      </c>
      <c r="G47" s="217">
        <v>25.47456485017998</v>
      </c>
    </row>
    <row r="48" spans="1:7" s="122" customFormat="1" ht="12.75">
      <c r="A48" s="49" t="s">
        <v>197</v>
      </c>
      <c r="B48" s="214">
        <v>1109.2913920089659</v>
      </c>
      <c r="C48" s="215">
        <f t="shared" si="0"/>
        <v>1.0172844718435963</v>
      </c>
      <c r="D48" s="215">
        <v>-1.7427811728286002</v>
      </c>
      <c r="E48" s="216">
        <v>2400.079236379463</v>
      </c>
      <c r="F48" s="215">
        <f t="shared" si="1"/>
        <v>1.2099165580888676</v>
      </c>
      <c r="G48" s="217">
        <v>-2.680928053828713</v>
      </c>
    </row>
    <row r="49" spans="1:7" s="122" customFormat="1" ht="12.75">
      <c r="A49" s="50" t="s">
        <v>198</v>
      </c>
      <c r="B49" s="218">
        <v>531.0285220218192</v>
      </c>
      <c r="C49" s="215">
        <f t="shared" si="0"/>
        <v>0.4869839191490685</v>
      </c>
      <c r="D49" s="215">
        <v>8.734441081901846</v>
      </c>
      <c r="E49" s="219">
        <v>1439.6498326227916</v>
      </c>
      <c r="F49" s="215">
        <f t="shared" si="1"/>
        <v>0.7257494435757816</v>
      </c>
      <c r="G49" s="217">
        <v>5.420697466172886</v>
      </c>
    </row>
    <row r="50" spans="1:7" s="122" customFormat="1" ht="12.75">
      <c r="A50" s="50" t="s">
        <v>199</v>
      </c>
      <c r="B50" s="218">
        <v>943.043261979561</v>
      </c>
      <c r="C50" s="215">
        <f t="shared" si="0"/>
        <v>0.8648253052348448</v>
      </c>
      <c r="D50" s="215">
        <v>19.879636808352473</v>
      </c>
      <c r="E50" s="219">
        <v>1979.351878787699</v>
      </c>
      <c r="F50" s="215">
        <f t="shared" si="1"/>
        <v>0.9978214786117626</v>
      </c>
      <c r="G50" s="217">
        <v>17.926864835483556</v>
      </c>
    </row>
    <row r="51" spans="1:7" s="122" customFormat="1" ht="12.75">
      <c r="A51" s="48" t="s">
        <v>200</v>
      </c>
      <c r="B51" s="212">
        <v>454.6765652985186</v>
      </c>
      <c r="C51" s="209">
        <f t="shared" si="0"/>
        <v>0.41696475148130013</v>
      </c>
      <c r="D51" s="209">
        <v>4.773956098340726</v>
      </c>
      <c r="E51" s="213">
        <v>1125.1913729328212</v>
      </c>
      <c r="F51" s="209">
        <f t="shared" si="1"/>
        <v>0.5672261367436475</v>
      </c>
      <c r="G51" s="211">
        <v>3.7491695251808066</v>
      </c>
    </row>
    <row r="52" spans="1:7" s="122" customFormat="1" ht="12.75">
      <c r="A52" s="49" t="s">
        <v>201</v>
      </c>
      <c r="B52" s="214">
        <v>202.7252613481691</v>
      </c>
      <c r="C52" s="215">
        <f t="shared" si="0"/>
        <v>0.18591080928378861</v>
      </c>
      <c r="D52" s="215">
        <v>-1.6088892706948688</v>
      </c>
      <c r="E52" s="216">
        <v>490.28980753410576</v>
      </c>
      <c r="F52" s="215">
        <f t="shared" si="1"/>
        <v>0.24716257172099856</v>
      </c>
      <c r="G52" s="217">
        <v>-0.4902612159584874</v>
      </c>
    </row>
    <row r="53" spans="1:7" s="122" customFormat="1" ht="12.75">
      <c r="A53" s="50" t="s">
        <v>202</v>
      </c>
      <c r="B53" s="218">
        <v>251.9513039503495</v>
      </c>
      <c r="C53" s="215">
        <f>B53/B$54*100</f>
        <v>0.23105394219751155</v>
      </c>
      <c r="D53" s="215">
        <v>10.544080973260982</v>
      </c>
      <c r="E53" s="219">
        <v>634.9015653987153</v>
      </c>
      <c r="F53" s="215">
        <f t="shared" si="1"/>
        <v>0.3200635650226488</v>
      </c>
      <c r="G53" s="217">
        <v>7.278573878819183</v>
      </c>
    </row>
    <row r="54" spans="1:7" s="122" customFormat="1" ht="12.75">
      <c r="A54" s="284" t="s">
        <v>2</v>
      </c>
      <c r="B54" s="285">
        <v>109044.36494529677</v>
      </c>
      <c r="C54" s="286">
        <f>B54/B$54*100</f>
        <v>100</v>
      </c>
      <c r="D54" s="286">
        <v>3.3667102686190997</v>
      </c>
      <c r="E54" s="287">
        <v>198367.33536158275</v>
      </c>
      <c r="F54" s="286">
        <f t="shared" si="1"/>
        <v>100</v>
      </c>
      <c r="G54" s="288">
        <v>3.2239684107717936</v>
      </c>
    </row>
    <row r="55" s="122" customFormat="1" ht="12.75">
      <c r="A55" s="244" t="s">
        <v>25</v>
      </c>
    </row>
    <row r="56" s="122" customFormat="1" ht="12.75"/>
    <row r="57" s="122" customFormat="1" ht="12.75"/>
    <row r="58" s="122" customFormat="1" ht="12.75"/>
    <row r="59" s="122" customFormat="1" ht="12.75"/>
    <row r="60" s="122" customFormat="1" ht="12.75"/>
    <row r="61" s="122" customFormat="1" ht="12.75"/>
    <row r="62" s="122" customFormat="1" ht="12.75"/>
    <row r="63" s="122" customFormat="1" ht="12.75"/>
    <row r="64" s="122" customFormat="1" ht="12.75"/>
    <row r="65" s="122" customFormat="1" ht="12.75"/>
    <row r="66" s="122" customFormat="1" ht="12.75"/>
    <row r="67" s="122" customFormat="1" ht="12.75"/>
    <row r="68" s="122" customFormat="1" ht="12.75"/>
    <row r="69" s="122" customFormat="1" ht="12.75"/>
    <row r="70" s="122" customFormat="1" ht="12.75"/>
    <row r="71" s="122" customFormat="1" ht="12.75"/>
    <row r="72" s="122" customFormat="1" ht="12.75"/>
    <row r="73" s="122" customFormat="1" ht="12.75"/>
    <row r="74" s="122" customFormat="1" ht="12.75"/>
    <row r="75" s="122" customFormat="1" ht="12.75"/>
    <row r="76" s="122" customFormat="1" ht="12.75"/>
    <row r="77" s="122" customFormat="1" ht="12.75"/>
    <row r="78" s="122" customFormat="1" ht="12.75"/>
    <row r="79" s="122" customFormat="1" ht="12.75"/>
    <row r="80" s="122" customFormat="1" ht="12.75"/>
    <row r="81" s="122" customFormat="1" ht="12.75"/>
    <row r="82" s="122" customFormat="1" ht="12.75"/>
    <row r="83" s="122" customFormat="1" ht="12.75"/>
    <row r="84" s="122" customFormat="1" ht="12.75"/>
    <row r="85" s="122" customFormat="1" ht="12.75"/>
    <row r="86" s="122" customFormat="1" ht="12.75"/>
    <row r="87" s="122" customFormat="1" ht="12.75"/>
    <row r="88" s="122" customFormat="1" ht="12.75"/>
    <row r="89" s="122" customFormat="1" ht="12.75"/>
    <row r="90" s="122" customFormat="1" ht="12.75"/>
    <row r="91" s="122" customFormat="1" ht="12.75"/>
    <row r="92" s="122" customFormat="1" ht="12.75"/>
    <row r="93" s="122" customFormat="1" ht="12.75"/>
    <row r="94" s="122" customFormat="1" ht="12.75"/>
    <row r="95" s="122" customFormat="1" ht="12.75"/>
    <row r="96" s="122" customFormat="1" ht="12.75"/>
    <row r="97" s="122" customFormat="1" ht="12.75"/>
    <row r="98" s="122" customFormat="1" ht="12.75"/>
    <row r="99" s="122" customFormat="1" ht="12.75"/>
    <row r="100" s="122" customFormat="1" ht="12.75"/>
    <row r="101" s="122" customFormat="1" ht="12.75"/>
    <row r="102" s="122" customFormat="1" ht="12.75"/>
    <row r="103" s="122" customFormat="1" ht="12.75"/>
    <row r="104" s="122" customFormat="1" ht="12.75"/>
    <row r="105" s="122" customFormat="1" ht="12.75"/>
    <row r="106" s="122" customFormat="1" ht="12.75"/>
    <row r="107" s="122" customFormat="1" ht="12.75"/>
    <row r="108" s="122" customFormat="1" ht="12.75"/>
    <row r="109" s="122" customFormat="1" ht="12.75"/>
    <row r="110" s="122" customFormat="1" ht="12.75"/>
    <row r="111" s="122" customFormat="1" ht="12.75"/>
    <row r="112" s="122" customFormat="1" ht="12.75"/>
    <row r="113" s="122" customFormat="1" ht="12.75"/>
    <row r="114" s="122" customFormat="1" ht="12.75"/>
    <row r="115" s="122" customFormat="1" ht="12.75"/>
    <row r="116" s="122" customFormat="1" ht="12.75"/>
    <row r="117" s="122" customFormat="1" ht="12.75"/>
    <row r="118" s="122" customFormat="1" ht="12.75"/>
    <row r="119" s="122" customFormat="1" ht="12.75"/>
    <row r="120" s="122" customFormat="1" ht="12.75"/>
    <row r="121" s="122" customFormat="1" ht="12.75"/>
    <row r="122" s="122" customFormat="1" ht="12.75"/>
    <row r="123" s="122" customFormat="1" ht="12.75"/>
    <row r="124" s="122" customFormat="1" ht="12.75"/>
    <row r="125" s="122" customFormat="1" ht="12.75"/>
    <row r="126" s="122" customFormat="1" ht="12.75"/>
    <row r="127" s="122" customFormat="1" ht="12.75"/>
    <row r="128" s="122" customFormat="1" ht="12.75"/>
    <row r="129" s="122" customFormat="1" ht="12.75"/>
    <row r="130" s="122" customFormat="1" ht="12.75"/>
    <row r="131" s="122" customFormat="1" ht="12.75"/>
    <row r="132" s="122" customFormat="1" ht="12.75"/>
  </sheetData>
  <sheetProtection/>
  <mergeCells count="2">
    <mergeCell ref="B3:D3"/>
    <mergeCell ref="E3:G3"/>
  </mergeCells>
  <hyperlinks>
    <hyperlink ref="G1" location="sommaire!A1" display="Retour au sommaire "/>
  </hyperlinks>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L13"/>
  <sheetViews>
    <sheetView zoomScalePageLayoutView="0" workbookViewId="0" topLeftCell="A1">
      <selection activeCell="K1" sqref="K1"/>
    </sheetView>
  </sheetViews>
  <sheetFormatPr defaultColWidth="11.421875" defaultRowHeight="12.75"/>
  <cols>
    <col min="1" max="1" width="16.7109375" style="12" customWidth="1"/>
    <col min="2" max="4" width="8.8515625" style="12" customWidth="1"/>
    <col min="5" max="5" width="9.8515625" style="12" customWidth="1"/>
    <col min="6" max="7" width="8.8515625" style="12" customWidth="1"/>
    <col min="8" max="8" width="9.140625" style="12" customWidth="1"/>
    <col min="9" max="9" width="10.421875" style="12" customWidth="1"/>
    <col min="10" max="10" width="11.8515625" style="12" customWidth="1"/>
    <col min="11" max="12" width="9.28125" style="12" customWidth="1"/>
    <col min="13" max="16384" width="11.421875" style="12" customWidth="1"/>
  </cols>
  <sheetData>
    <row r="1" spans="1:11" ht="15.75">
      <c r="A1" s="18" t="s">
        <v>128</v>
      </c>
      <c r="K1" s="170" t="s">
        <v>104</v>
      </c>
    </row>
    <row r="2" ht="12.75">
      <c r="A2" s="19" t="s">
        <v>131</v>
      </c>
    </row>
    <row r="3" spans="1:12" ht="17.25" customHeight="1">
      <c r="A3" s="53"/>
      <c r="B3" s="54" t="s">
        <v>1</v>
      </c>
      <c r="C3" s="55"/>
      <c r="D3" s="56"/>
      <c r="E3" s="349" t="s">
        <v>36</v>
      </c>
      <c r="F3" s="350"/>
      <c r="G3" s="350"/>
      <c r="H3" s="350"/>
      <c r="I3" s="350"/>
      <c r="J3" s="351" t="s">
        <v>52</v>
      </c>
      <c r="K3" s="352"/>
      <c r="L3" s="353"/>
    </row>
    <row r="4" spans="1:12" ht="12" customHeight="1">
      <c r="A4" s="13"/>
      <c r="B4" s="57"/>
      <c r="C4" s="58"/>
      <c r="D4" s="58"/>
      <c r="E4" s="354" t="s">
        <v>59</v>
      </c>
      <c r="F4" s="349" t="s">
        <v>29</v>
      </c>
      <c r="G4" s="356"/>
      <c r="H4" s="349" t="s">
        <v>115</v>
      </c>
      <c r="I4" s="350"/>
      <c r="J4" s="59"/>
      <c r="K4" s="60"/>
      <c r="L4" s="60"/>
    </row>
    <row r="5" spans="1:12" ht="12.75" customHeight="1">
      <c r="A5" s="61"/>
      <c r="B5" s="62" t="s">
        <v>2</v>
      </c>
      <c r="C5" s="63" t="s">
        <v>29</v>
      </c>
      <c r="D5" s="63" t="s">
        <v>113</v>
      </c>
      <c r="E5" s="355"/>
      <c r="F5" s="64" t="s">
        <v>53</v>
      </c>
      <c r="G5" s="65" t="s">
        <v>54</v>
      </c>
      <c r="H5" s="64" t="s">
        <v>53</v>
      </c>
      <c r="I5" s="65" t="s">
        <v>54</v>
      </c>
      <c r="J5" s="66" t="s">
        <v>2</v>
      </c>
      <c r="K5" s="66" t="s">
        <v>29</v>
      </c>
      <c r="L5" s="66" t="s">
        <v>113</v>
      </c>
    </row>
    <row r="6" spans="1:12" ht="11.25">
      <c r="A6" s="12" t="s">
        <v>55</v>
      </c>
      <c r="B6" s="67">
        <v>424.00492309363</v>
      </c>
      <c r="C6" s="68">
        <v>344.70040316307626</v>
      </c>
      <c r="D6" s="68">
        <v>79.30451993055387</v>
      </c>
      <c r="E6" s="67">
        <v>1421.4069849371595</v>
      </c>
      <c r="F6" s="67">
        <v>1125.7227066244825</v>
      </c>
      <c r="G6" s="14">
        <f>F6/E6*100</f>
        <v>79.19777506048001</v>
      </c>
      <c r="H6" s="67">
        <v>295.6842783126764</v>
      </c>
      <c r="I6" s="69">
        <f>H6/E6*100</f>
        <v>20.80222493951995</v>
      </c>
      <c r="J6" s="14">
        <f aca="true" t="shared" si="0" ref="J6:K10">E6/B6</f>
        <v>3.352336040266401</v>
      </c>
      <c r="K6" s="14">
        <f t="shared" si="0"/>
        <v>3.2658003770651467</v>
      </c>
      <c r="L6" s="14">
        <f>H6/D6</f>
        <v>3.7284669092203573</v>
      </c>
    </row>
    <row r="7" spans="1:12" ht="11.25">
      <c r="A7" s="12" t="s">
        <v>56</v>
      </c>
      <c r="B7" s="67">
        <v>298.49111075012627</v>
      </c>
      <c r="C7" s="68">
        <v>270.53451646715575</v>
      </c>
      <c r="D7" s="68">
        <v>27.956594282970578</v>
      </c>
      <c r="E7" s="67">
        <v>1347.36089745679</v>
      </c>
      <c r="F7" s="67">
        <v>1178.5120914399702</v>
      </c>
      <c r="G7" s="14">
        <f>F7/E7*100</f>
        <v>87.46818270178908</v>
      </c>
      <c r="H7" s="67">
        <v>168.84880601682028</v>
      </c>
      <c r="I7" s="69">
        <f>H7/E7*100</f>
        <v>12.531817298210946</v>
      </c>
      <c r="J7" s="14">
        <f t="shared" si="0"/>
        <v>4.513906273693681</v>
      </c>
      <c r="K7" s="14">
        <f t="shared" si="0"/>
        <v>4.356235599175558</v>
      </c>
      <c r="L7" s="14">
        <f>H7/D7</f>
        <v>6.039677233491652</v>
      </c>
    </row>
    <row r="8" spans="1:12" ht="11.25">
      <c r="A8" s="12" t="s">
        <v>57</v>
      </c>
      <c r="B8" s="67">
        <v>111.18521101950178</v>
      </c>
      <c r="C8" s="68">
        <v>97.69612228411862</v>
      </c>
      <c r="D8" s="68">
        <v>13.489088735383117</v>
      </c>
      <c r="E8" s="67">
        <v>346.69649357849363</v>
      </c>
      <c r="F8" s="67">
        <v>273.8247779998598</v>
      </c>
      <c r="G8" s="14">
        <f>F8/E8*100</f>
        <v>78.98112126071003</v>
      </c>
      <c r="H8" s="67">
        <v>72.87171557863374</v>
      </c>
      <c r="I8" s="69">
        <f>H8/E8*100</f>
        <v>21.01887873928995</v>
      </c>
      <c r="J8" s="14">
        <f t="shared" si="0"/>
        <v>3.1181889245835346</v>
      </c>
      <c r="K8" s="14">
        <f t="shared" si="0"/>
        <v>2.8028213566504316</v>
      </c>
      <c r="L8" s="14">
        <f>H8/D8</f>
        <v>5.402271199201511</v>
      </c>
    </row>
    <row r="9" spans="1:12" ht="11.25">
      <c r="A9" s="12" t="s">
        <v>58</v>
      </c>
      <c r="B9" s="67">
        <v>378.111004126949</v>
      </c>
      <c r="C9" s="68">
        <v>332.6186569868154</v>
      </c>
      <c r="D9" s="68">
        <v>45.492347140133504</v>
      </c>
      <c r="E9" s="67">
        <v>837.4318715272271</v>
      </c>
      <c r="F9" s="67">
        <v>735.3991330440954</v>
      </c>
      <c r="G9" s="14">
        <f>F9/E9*100</f>
        <v>87.81599531230471</v>
      </c>
      <c r="H9" s="67">
        <v>102.03273848313158</v>
      </c>
      <c r="I9" s="69">
        <f>H9/E9*100</f>
        <v>12.18400468769527</v>
      </c>
      <c r="J9" s="14">
        <f t="shared" si="0"/>
        <v>2.214777836103557</v>
      </c>
      <c r="K9" s="14">
        <f t="shared" si="0"/>
        <v>2.210937713795308</v>
      </c>
      <c r="L9" s="14">
        <f>H9/D9</f>
        <v>2.2428550052348903</v>
      </c>
    </row>
    <row r="10" spans="1:12" ht="11.25">
      <c r="A10" s="111" t="s">
        <v>2</v>
      </c>
      <c r="B10" s="280">
        <v>1211.7922489902069</v>
      </c>
      <c r="C10" s="281">
        <v>1045.549698901166</v>
      </c>
      <c r="D10" s="281">
        <v>166.24255008904106</v>
      </c>
      <c r="E10" s="280">
        <v>3952.89624749967</v>
      </c>
      <c r="F10" s="280">
        <v>3313.4587091084077</v>
      </c>
      <c r="G10" s="282">
        <f>F10/E10*100</f>
        <v>83.82356888836314</v>
      </c>
      <c r="H10" s="280">
        <v>639.437538391262</v>
      </c>
      <c r="I10" s="283">
        <f>H10/E10*100</f>
        <v>16.176431111636845</v>
      </c>
      <c r="J10" s="282">
        <f t="shared" si="0"/>
        <v>3.2620247000206843</v>
      </c>
      <c r="K10" s="282">
        <f t="shared" si="0"/>
        <v>3.169106846466246</v>
      </c>
      <c r="L10" s="282">
        <f>H10/D10</f>
        <v>3.8464131959523797</v>
      </c>
    </row>
    <row r="11" spans="1:11" ht="11.25">
      <c r="A11" s="241" t="s">
        <v>25</v>
      </c>
      <c r="C11" s="70"/>
      <c r="J11" s="71"/>
      <c r="K11" s="71"/>
    </row>
    <row r="12" ht="11.25">
      <c r="A12" s="39"/>
    </row>
    <row r="13" spans="2:11" ht="11.25">
      <c r="B13" s="70"/>
      <c r="J13" s="72"/>
      <c r="K13" s="72"/>
    </row>
  </sheetData>
  <sheetProtection/>
  <mergeCells count="5">
    <mergeCell ref="E3:I3"/>
    <mergeCell ref="J3:L3"/>
    <mergeCell ref="E4:E5"/>
    <mergeCell ref="F4:G4"/>
    <mergeCell ref="H4:I4"/>
  </mergeCells>
  <hyperlinks>
    <hyperlink ref="K1" location="sommaire!A1" display="Retour au sommaire "/>
  </hyperlinks>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26"/>
  <sheetViews>
    <sheetView zoomScalePageLayoutView="0" workbookViewId="0" topLeftCell="A1">
      <selection activeCell="J1" sqref="J1"/>
    </sheetView>
  </sheetViews>
  <sheetFormatPr defaultColWidth="11.421875" defaultRowHeight="12.75"/>
  <cols>
    <col min="1" max="1" width="27.57421875" style="16" customWidth="1"/>
    <col min="2" max="2" width="11.7109375" style="16" customWidth="1"/>
    <col min="3" max="4" width="8.8515625" style="16" customWidth="1"/>
    <col min="5" max="5" width="10.140625" style="16" customWidth="1"/>
    <col min="6" max="6" width="8.8515625" style="16" customWidth="1"/>
    <col min="7" max="7" width="10.140625" style="16" customWidth="1"/>
    <col min="8" max="8" width="19.57421875" style="16" customWidth="1"/>
    <col min="9" max="16384" width="11.421875" style="16" customWidth="1"/>
  </cols>
  <sheetData>
    <row r="1" spans="1:10" ht="15.75">
      <c r="A1" s="18" t="s">
        <v>128</v>
      </c>
      <c r="B1" s="19"/>
      <c r="J1" s="170" t="s">
        <v>104</v>
      </c>
    </row>
    <row r="2" spans="1:2" ht="12.75">
      <c r="A2" s="19" t="s">
        <v>142</v>
      </c>
      <c r="B2" s="17"/>
    </row>
    <row r="3" spans="1:8" ht="12.75">
      <c r="A3" s="360"/>
      <c r="B3" s="358"/>
      <c r="C3" s="341" t="s">
        <v>33</v>
      </c>
      <c r="D3" s="362"/>
      <c r="E3" s="341" t="s">
        <v>50</v>
      </c>
      <c r="F3" s="343"/>
      <c r="G3" s="344" t="s">
        <v>28</v>
      </c>
      <c r="H3" s="344" t="s">
        <v>120</v>
      </c>
    </row>
    <row r="4" spans="1:8" s="38" customFormat="1" ht="64.5" customHeight="1">
      <c r="A4" s="361"/>
      <c r="B4" s="359"/>
      <c r="C4" s="36" t="s">
        <v>34</v>
      </c>
      <c r="D4" s="36" t="s">
        <v>61</v>
      </c>
      <c r="E4" s="36" t="s">
        <v>34</v>
      </c>
      <c r="F4" s="36" t="s">
        <v>61</v>
      </c>
      <c r="G4" s="357"/>
      <c r="H4" s="357"/>
    </row>
    <row r="5" spans="1:8" s="15" customFormat="1" ht="11.25">
      <c r="A5" s="20" t="s">
        <v>109</v>
      </c>
      <c r="B5" s="81" t="s">
        <v>2</v>
      </c>
      <c r="C5" s="75">
        <v>89.09756135025381</v>
      </c>
      <c r="D5" s="28">
        <f>C5/$C$21*100</f>
        <v>7.352544252077803</v>
      </c>
      <c r="E5" s="75">
        <v>380.81282671458376</v>
      </c>
      <c r="F5" s="28">
        <f>E5/$E$21*100</f>
        <v>9.63376731568555</v>
      </c>
      <c r="G5" s="28">
        <f aca="true" t="shared" si="0" ref="G5:G23">E5/C5</f>
        <v>4.274110547398265</v>
      </c>
      <c r="H5" s="21"/>
    </row>
    <row r="6" spans="1:8" ht="11.25">
      <c r="A6" s="20"/>
      <c r="B6" s="77" t="s">
        <v>29</v>
      </c>
      <c r="C6" s="78">
        <v>81.58127383419148</v>
      </c>
      <c r="D6" s="33">
        <f>C6/$C$21*100</f>
        <v>6.732282196240617</v>
      </c>
      <c r="E6" s="78">
        <v>358.87327391819207</v>
      </c>
      <c r="F6" s="33">
        <f>E6/$E$21*100</f>
        <v>9.078742558578172</v>
      </c>
      <c r="G6" s="33">
        <f t="shared" si="0"/>
        <v>4.398966295225767</v>
      </c>
      <c r="H6" s="21">
        <f>E6/$E$22*100</f>
        <v>10.830775495456782</v>
      </c>
    </row>
    <row r="7" spans="1:8" ht="11.25">
      <c r="A7" s="20"/>
      <c r="B7" s="77" t="s">
        <v>113</v>
      </c>
      <c r="C7" s="78">
        <v>7.5162875160623175</v>
      </c>
      <c r="D7" s="33">
        <f>C7/$C$21*100</f>
        <v>0.620262055837185</v>
      </c>
      <c r="E7" s="78">
        <v>21.939552796391816</v>
      </c>
      <c r="F7" s="33">
        <f>E7/$E$21*100</f>
        <v>0.555024757107381</v>
      </c>
      <c r="G7" s="33">
        <f t="shared" si="0"/>
        <v>2.918934746642802</v>
      </c>
      <c r="H7" s="21">
        <f>E7/$E$23*100</f>
        <v>3.431070507932448</v>
      </c>
    </row>
    <row r="8" spans="1:8" ht="11.25">
      <c r="A8" s="20"/>
      <c r="B8" s="77"/>
      <c r="C8" s="78"/>
      <c r="D8" s="33"/>
      <c r="E8" s="78"/>
      <c r="F8" s="33"/>
      <c r="G8" s="33"/>
      <c r="H8" s="21"/>
    </row>
    <row r="9" spans="1:8" s="15" customFormat="1" ht="11.25">
      <c r="A9" s="20" t="s">
        <v>31</v>
      </c>
      <c r="B9" s="81" t="s">
        <v>2</v>
      </c>
      <c r="C9" s="75">
        <v>224.4818643590095</v>
      </c>
      <c r="D9" s="28">
        <f>C9/$C$21*100</f>
        <v>18.524781334925308</v>
      </c>
      <c r="E9" s="75">
        <v>624.6856322574351</v>
      </c>
      <c r="F9" s="28">
        <f>E9/$E$21*100</f>
        <v>15.80323876834785</v>
      </c>
      <c r="G9" s="28">
        <f t="shared" si="0"/>
        <v>2.7827888637738125</v>
      </c>
      <c r="H9" s="21"/>
    </row>
    <row r="10" spans="1:8" ht="11.25">
      <c r="A10" s="20"/>
      <c r="B10" s="77" t="s">
        <v>29</v>
      </c>
      <c r="C10" s="78">
        <v>191.62792271417365</v>
      </c>
      <c r="D10" s="33">
        <f>C10/$C$21*100</f>
        <v>15.813595348035788</v>
      </c>
      <c r="E10" s="78">
        <v>561.5019772882571</v>
      </c>
      <c r="F10" s="33">
        <f>E10/$E$21*100</f>
        <v>14.20482456738966</v>
      </c>
      <c r="G10" s="33">
        <f t="shared" si="0"/>
        <v>2.930167844723633</v>
      </c>
      <c r="H10" s="21">
        <f>E10/$E$22*100</f>
        <v>16.94609852070096</v>
      </c>
    </row>
    <row r="11" spans="1:8" ht="11.25">
      <c r="A11" s="20"/>
      <c r="B11" s="77" t="s">
        <v>113</v>
      </c>
      <c r="C11" s="78">
        <v>32.85394164483589</v>
      </c>
      <c r="D11" s="33">
        <f>C11/$C$21*100</f>
        <v>2.711185986889523</v>
      </c>
      <c r="E11" s="78">
        <v>63.183654969178015</v>
      </c>
      <c r="F11" s="33">
        <f>E11/$E$21*100</f>
        <v>1.5984142009581874</v>
      </c>
      <c r="G11" s="33">
        <f t="shared" si="0"/>
        <v>1.9231681742245215</v>
      </c>
      <c r="H11" s="21">
        <f>E11/$E$23*100</f>
        <v>9.881130083188346</v>
      </c>
    </row>
    <row r="12" spans="1:8" ht="11.25">
      <c r="A12" s="20"/>
      <c r="B12" s="77"/>
      <c r="C12" s="78"/>
      <c r="D12" s="33"/>
      <c r="E12" s="78"/>
      <c r="F12" s="33"/>
      <c r="G12" s="33"/>
      <c r="H12" s="21"/>
    </row>
    <row r="13" spans="1:8" s="15" customFormat="1" ht="11.25">
      <c r="A13" s="20" t="s">
        <v>32</v>
      </c>
      <c r="B13" s="81" t="s">
        <v>2</v>
      </c>
      <c r="C13" s="75">
        <v>649.7518186805842</v>
      </c>
      <c r="D13" s="28">
        <f>C13/$C$21*100</f>
        <v>53.61907696818706</v>
      </c>
      <c r="E13" s="75">
        <v>2147.26108714519</v>
      </c>
      <c r="F13" s="28">
        <f>E13/$E$21*100</f>
        <v>54.32121039107464</v>
      </c>
      <c r="G13" s="28">
        <f t="shared" si="0"/>
        <v>3.304740403044222</v>
      </c>
      <c r="H13" s="21"/>
    </row>
    <row r="14" spans="1:8" ht="11.25">
      <c r="A14" s="20"/>
      <c r="B14" s="77" t="s">
        <v>29</v>
      </c>
      <c r="C14" s="78">
        <v>584.837872558961</v>
      </c>
      <c r="D14" s="33">
        <f>C14/$C$21*100</f>
        <v>48.26222259189308</v>
      </c>
      <c r="E14" s="78">
        <v>1862.2987389266686</v>
      </c>
      <c r="F14" s="33">
        <f>E14/$E$21*100</f>
        <v>47.112259526281036</v>
      </c>
      <c r="G14" s="33">
        <f t="shared" si="0"/>
        <v>3.1842991473486</v>
      </c>
      <c r="H14" s="21">
        <f>E14/$E$22*100</f>
        <v>56.204072614738564</v>
      </c>
    </row>
    <row r="15" spans="1:8" ht="11.25">
      <c r="A15" s="20"/>
      <c r="B15" s="77" t="s">
        <v>113</v>
      </c>
      <c r="C15" s="78">
        <v>64.91394612162316</v>
      </c>
      <c r="D15" s="33">
        <f>C15/$C$21*100</f>
        <v>5.35685437629398</v>
      </c>
      <c r="E15" s="78">
        <v>284.9623482185211</v>
      </c>
      <c r="F15" s="33">
        <f>E15/$E$21*100</f>
        <v>7.2089508647935965</v>
      </c>
      <c r="G15" s="33">
        <f t="shared" si="0"/>
        <v>4.389847871590089</v>
      </c>
      <c r="H15" s="21">
        <f>E15/$E$23*100</f>
        <v>44.564532281831255</v>
      </c>
    </row>
    <row r="16" spans="1:8" ht="11.25">
      <c r="A16" s="20"/>
      <c r="B16" s="77"/>
      <c r="C16" s="78"/>
      <c r="D16" s="33"/>
      <c r="E16" s="78"/>
      <c r="F16" s="33"/>
      <c r="G16" s="33"/>
      <c r="H16" s="21"/>
    </row>
    <row r="17" spans="1:8" s="15" customFormat="1" ht="11.25">
      <c r="A17" s="20" t="s">
        <v>110</v>
      </c>
      <c r="B17" s="81" t="s">
        <v>2</v>
      </c>
      <c r="C17" s="75">
        <v>248.46100460035962</v>
      </c>
      <c r="D17" s="28">
        <f>C17/$C$21*100</f>
        <v>20.503597444809827</v>
      </c>
      <c r="E17" s="75">
        <v>800.1367013824611</v>
      </c>
      <c r="F17" s="28">
        <f>E17/$E$21*100</f>
        <v>20.24178352489197</v>
      </c>
      <c r="G17" s="28">
        <f t="shared" si="0"/>
        <v>3.2203713523152317</v>
      </c>
      <c r="H17" s="21"/>
    </row>
    <row r="18" spans="1:8" ht="11.25">
      <c r="A18" s="20"/>
      <c r="B18" s="77" t="s">
        <v>29</v>
      </c>
      <c r="C18" s="78">
        <v>187.5026297938399</v>
      </c>
      <c r="D18" s="33">
        <f>C18/$C$21*100</f>
        <v>15.473166291506391</v>
      </c>
      <c r="E18" s="78">
        <v>530.78471897529</v>
      </c>
      <c r="F18" s="33">
        <f>E18/$E$21*100</f>
        <v>13.42774223611429</v>
      </c>
      <c r="G18" s="33">
        <f t="shared" si="0"/>
        <v>2.830812130789262</v>
      </c>
      <c r="H18" s="21">
        <f>E18/$E$22*100</f>
        <v>16.019053369103688</v>
      </c>
    </row>
    <row r="19" spans="1:8" ht="11.25">
      <c r="A19" s="39"/>
      <c r="B19" s="77" t="s">
        <v>113</v>
      </c>
      <c r="C19" s="78">
        <v>60.95837480651973</v>
      </c>
      <c r="D19" s="33">
        <f>C19/$C$21*100</f>
        <v>5.030431153303437</v>
      </c>
      <c r="E19" s="78">
        <v>269.3519824071711</v>
      </c>
      <c r="F19" s="33">
        <f>E19/$E$21*100</f>
        <v>6.8140412887776804</v>
      </c>
      <c r="G19" s="33">
        <f t="shared" si="0"/>
        <v>4.418621448850747</v>
      </c>
      <c r="H19" s="21">
        <f>E19/$E$23*100</f>
        <v>42.123267127047946</v>
      </c>
    </row>
    <row r="20" spans="1:8" ht="11.25">
      <c r="A20" s="41"/>
      <c r="B20" s="79"/>
      <c r="C20" s="80"/>
      <c r="D20" s="42"/>
      <c r="E20" s="80"/>
      <c r="F20" s="42"/>
      <c r="G20" s="42"/>
      <c r="H20" s="25"/>
    </row>
    <row r="21" spans="1:8" s="15" customFormat="1" ht="11.25">
      <c r="A21" s="259" t="s">
        <v>60</v>
      </c>
      <c r="B21" s="276" t="s">
        <v>2</v>
      </c>
      <c r="C21" s="117">
        <v>1211.792248990207</v>
      </c>
      <c r="D21" s="261">
        <f>C21/$C$21*100</f>
        <v>100</v>
      </c>
      <c r="E21" s="117">
        <v>3952.8962474996697</v>
      </c>
      <c r="F21" s="261">
        <f>E21/$E$21*100</f>
        <v>100</v>
      </c>
      <c r="G21" s="261">
        <f t="shared" si="0"/>
        <v>3.2620247000206835</v>
      </c>
      <c r="H21" s="268"/>
    </row>
    <row r="22" spans="1:8" ht="11.25">
      <c r="A22" s="264"/>
      <c r="B22" s="277" t="s">
        <v>29</v>
      </c>
      <c r="C22" s="278">
        <v>1045.5496989011658</v>
      </c>
      <c r="D22" s="267">
        <f>C22/$C$21*100</f>
        <v>86.28126642767586</v>
      </c>
      <c r="E22" s="278">
        <v>3313.458709108408</v>
      </c>
      <c r="F22" s="267">
        <f>E22/$E$21*100</f>
        <v>83.82356888836317</v>
      </c>
      <c r="G22" s="267">
        <f t="shared" si="0"/>
        <v>3.1691068464662475</v>
      </c>
      <c r="H22" s="268">
        <f>E22/$E$22*100</f>
        <v>100</v>
      </c>
    </row>
    <row r="23" spans="1:8" ht="11.25">
      <c r="A23" s="270"/>
      <c r="B23" s="271" t="s">
        <v>113</v>
      </c>
      <c r="C23" s="279">
        <v>166.24255008904106</v>
      </c>
      <c r="D23" s="273">
        <f>C23/$C$21*100</f>
        <v>13.71873357232412</v>
      </c>
      <c r="E23" s="279">
        <v>639.437538391262</v>
      </c>
      <c r="F23" s="273">
        <f>E23/$E$21*100</f>
        <v>16.176431111636845</v>
      </c>
      <c r="G23" s="273">
        <f t="shared" si="0"/>
        <v>3.8464131959523797</v>
      </c>
      <c r="H23" s="274">
        <f>E23/$E$23*100</f>
        <v>100</v>
      </c>
    </row>
    <row r="24" ht="11.25">
      <c r="A24" s="245" t="s">
        <v>25</v>
      </c>
    </row>
    <row r="26" spans="1:8" ht="39" customHeight="1">
      <c r="A26" s="326" t="s">
        <v>143</v>
      </c>
      <c r="B26" s="327"/>
      <c r="C26" s="327"/>
      <c r="D26" s="327"/>
      <c r="E26" s="327"/>
      <c r="F26" s="327"/>
      <c r="G26" s="327"/>
      <c r="H26" s="327"/>
    </row>
    <row r="27" ht="39" customHeight="1"/>
  </sheetData>
  <sheetProtection/>
  <mergeCells count="7">
    <mergeCell ref="A26:H26"/>
    <mergeCell ref="H3:H4"/>
    <mergeCell ref="B3:B4"/>
    <mergeCell ref="A3:A4"/>
    <mergeCell ref="C3:D3"/>
    <mergeCell ref="E3:F3"/>
    <mergeCell ref="G3:G4"/>
  </mergeCells>
  <hyperlinks>
    <hyperlink ref="J1" location="sommaire!A1" display="Retour au sommaire "/>
  </hyperlinks>
  <printOptions/>
  <pageMargins left="0.75" right="0.75" top="1" bottom="1" header="0.4921259845" footer="0.4921259845"/>
  <pageSetup orientation="portrait" paperSize="9"/>
</worksheet>
</file>

<file path=xl/worksheets/sheet7.xml><?xml version="1.0" encoding="utf-8"?>
<worksheet xmlns="http://schemas.openxmlformats.org/spreadsheetml/2006/main" xmlns:r="http://schemas.openxmlformats.org/officeDocument/2006/relationships">
  <dimension ref="A1:I33"/>
  <sheetViews>
    <sheetView zoomScalePageLayoutView="0" workbookViewId="0" topLeftCell="A1">
      <selection activeCell="I1" sqref="I1"/>
    </sheetView>
  </sheetViews>
  <sheetFormatPr defaultColWidth="11.421875" defaultRowHeight="12.75"/>
  <cols>
    <col min="1" max="1" width="45.28125" style="12" customWidth="1"/>
    <col min="2" max="2" width="8.57421875" style="12" customWidth="1"/>
    <col min="3" max="3" width="7.28125" style="12" customWidth="1"/>
    <col min="4" max="4" width="8.8515625" style="12" customWidth="1"/>
    <col min="5" max="5" width="8.421875" style="12" customWidth="1"/>
    <col min="6" max="6" width="9.7109375" style="82" customWidth="1"/>
    <col min="7" max="16384" width="11.421875" style="12" customWidth="1"/>
  </cols>
  <sheetData>
    <row r="1" spans="1:9" ht="15.75">
      <c r="A1" s="18" t="s">
        <v>128</v>
      </c>
      <c r="I1" s="170" t="s">
        <v>104</v>
      </c>
    </row>
    <row r="2" ht="12.75">
      <c r="A2" s="19" t="s">
        <v>132</v>
      </c>
    </row>
    <row r="3" spans="2:6" ht="11.25">
      <c r="B3" s="54" t="s">
        <v>62</v>
      </c>
      <c r="C3" s="83"/>
      <c r="D3" s="84" t="s">
        <v>36</v>
      </c>
      <c r="E3" s="83"/>
      <c r="F3" s="354" t="s">
        <v>52</v>
      </c>
    </row>
    <row r="4" spans="2:6" s="114" customFormat="1" ht="33.75">
      <c r="B4" s="115" t="s">
        <v>34</v>
      </c>
      <c r="C4" s="115" t="s">
        <v>68</v>
      </c>
      <c r="D4" s="115" t="s">
        <v>34</v>
      </c>
      <c r="E4" s="115" t="s">
        <v>68</v>
      </c>
      <c r="F4" s="363"/>
    </row>
    <row r="5" spans="1:8" s="11" customFormat="1" ht="12.75" customHeight="1">
      <c r="A5" s="85" t="s">
        <v>3</v>
      </c>
      <c r="B5" s="117">
        <v>1045.549698901166</v>
      </c>
      <c r="C5" s="86">
        <f>B5/B$29*100</f>
        <v>86.28210231438513</v>
      </c>
      <c r="D5" s="117">
        <v>3313.4587091084077</v>
      </c>
      <c r="E5" s="87">
        <f aca="true" t="shared" si="0" ref="E5:E29">D5/D$29*100</f>
        <v>83.82455357121407</v>
      </c>
      <c r="F5" s="88">
        <f>D5/B5</f>
        <v>3.169106846466246</v>
      </c>
      <c r="G5" s="256"/>
      <c r="H5" s="256"/>
    </row>
    <row r="6" spans="1:6" s="11" customFormat="1" ht="12.75" customHeight="1">
      <c r="A6" s="89" t="s">
        <v>124</v>
      </c>
      <c r="B6" s="73">
        <v>709.3430493776834</v>
      </c>
      <c r="C6" s="90">
        <f aca="true" t="shared" si="1" ref="C6:C29">B6/B$29*100</f>
        <v>58.53725521295252</v>
      </c>
      <c r="D6" s="73">
        <v>2542.667459471417</v>
      </c>
      <c r="E6" s="91">
        <f t="shared" si="0"/>
        <v>64.32491948197422</v>
      </c>
      <c r="F6" s="92">
        <f aca="true" t="shared" si="2" ref="F6:F29">D6/B6</f>
        <v>3.584538484872918</v>
      </c>
    </row>
    <row r="7" spans="1:6" ht="11.25">
      <c r="A7" s="93" t="s">
        <v>55</v>
      </c>
      <c r="B7" s="73">
        <v>94.76003832216331</v>
      </c>
      <c r="C7" s="94">
        <f t="shared" si="1"/>
        <v>7.819901177744801</v>
      </c>
      <c r="D7" s="73">
        <v>217.40839106604992</v>
      </c>
      <c r="E7" s="95">
        <f t="shared" si="0"/>
        <v>5.500041776181166</v>
      </c>
      <c r="F7" s="96">
        <f t="shared" si="2"/>
        <v>2.2943045920571405</v>
      </c>
    </row>
    <row r="8" spans="1:6" ht="11.25">
      <c r="A8" s="93" t="s">
        <v>56</v>
      </c>
      <c r="B8" s="73">
        <v>115.71968671288563</v>
      </c>
      <c r="C8" s="94">
        <f t="shared" si="1"/>
        <v>9.54955834164858</v>
      </c>
      <c r="D8" s="73">
        <v>305.69010807888753</v>
      </c>
      <c r="E8" s="95">
        <f t="shared" si="0"/>
        <v>7.73341064139712</v>
      </c>
      <c r="F8" s="96">
        <f t="shared" si="2"/>
        <v>2.641643066640348</v>
      </c>
    </row>
    <row r="9" spans="1:6" ht="11.25">
      <c r="A9" s="93" t="s">
        <v>57</v>
      </c>
      <c r="B9" s="73">
        <v>24.964969663891548</v>
      </c>
      <c r="C9" s="94">
        <f t="shared" si="1"/>
        <v>2.060189074779723</v>
      </c>
      <c r="D9" s="73">
        <v>62.277352702400094</v>
      </c>
      <c r="E9" s="95">
        <f t="shared" si="0"/>
        <v>1.5755051582581627</v>
      </c>
      <c r="F9" s="96">
        <f t="shared" si="2"/>
        <v>2.4945895605263186</v>
      </c>
    </row>
    <row r="10" spans="1:6" ht="11.25">
      <c r="A10" s="93" t="s">
        <v>58</v>
      </c>
      <c r="B10" s="73">
        <v>98.3578199636468</v>
      </c>
      <c r="C10" s="94">
        <f t="shared" si="1"/>
        <v>8.116801615879439</v>
      </c>
      <c r="D10" s="73">
        <v>179.94280213897383</v>
      </c>
      <c r="E10" s="95">
        <f t="shared" si="0"/>
        <v>4.552229673539985</v>
      </c>
      <c r="F10" s="96">
        <f t="shared" si="2"/>
        <v>1.8294712327446965</v>
      </c>
    </row>
    <row r="11" spans="1:6" ht="11.25">
      <c r="A11" s="97" t="s">
        <v>63</v>
      </c>
      <c r="B11" s="74">
        <v>2.404134860895316</v>
      </c>
      <c r="C11" s="98">
        <f t="shared" si="1"/>
        <v>0.19839689138006059</v>
      </c>
      <c r="D11" s="74">
        <v>5.47259565067951</v>
      </c>
      <c r="E11" s="99">
        <f t="shared" si="0"/>
        <v>0.13844683986341746</v>
      </c>
      <c r="F11" s="100">
        <f t="shared" si="2"/>
        <v>2.2763263990279974</v>
      </c>
    </row>
    <row r="12" spans="1:6" s="11" customFormat="1" ht="11.25">
      <c r="A12" s="101" t="s">
        <v>48</v>
      </c>
      <c r="B12" s="118">
        <v>166.23081044654134</v>
      </c>
      <c r="C12" s="102">
        <f>B12/B$29*100</f>
        <v>13.71789768561488</v>
      </c>
      <c r="D12" s="118">
        <v>639.3911039161526</v>
      </c>
      <c r="E12" s="103">
        <f>D12/D$29*100</f>
        <v>16.175446428785932</v>
      </c>
      <c r="F12" s="104">
        <f>D12/B12</f>
        <v>3.8464055020761405</v>
      </c>
    </row>
    <row r="13" spans="1:6" s="11" customFormat="1" ht="11.25">
      <c r="A13" s="105" t="s">
        <v>64</v>
      </c>
      <c r="B13" s="75">
        <v>73.69104396923109</v>
      </c>
      <c r="C13" s="257">
        <f t="shared" si="1"/>
        <v>6.081220435613249</v>
      </c>
      <c r="D13" s="75">
        <v>355.4890296332973</v>
      </c>
      <c r="E13" s="106">
        <f t="shared" si="0"/>
        <v>8.993233905876417</v>
      </c>
      <c r="F13" s="107">
        <f t="shared" si="2"/>
        <v>4.824046593528082</v>
      </c>
    </row>
    <row r="14" spans="1:6" ht="11.25">
      <c r="A14" s="108" t="s">
        <v>40</v>
      </c>
      <c r="B14" s="78">
        <v>17.872717057300008</v>
      </c>
      <c r="C14" s="90">
        <f t="shared" si="1"/>
        <v>1.4749137256647875</v>
      </c>
      <c r="D14" s="78">
        <v>57.84961063140963</v>
      </c>
      <c r="E14" s="95">
        <f t="shared" si="0"/>
        <v>1.4634912371524043</v>
      </c>
      <c r="F14" s="96">
        <f t="shared" si="2"/>
        <v>3.2367552424146555</v>
      </c>
    </row>
    <row r="15" spans="1:6" ht="11.25">
      <c r="A15" s="108" t="s">
        <v>41</v>
      </c>
      <c r="B15" s="78">
        <v>5.169856602746749</v>
      </c>
      <c r="C15" s="90">
        <f t="shared" si="1"/>
        <v>0.42663308766450164</v>
      </c>
      <c r="D15" s="78">
        <v>19.991607068572943</v>
      </c>
      <c r="E15" s="95">
        <f t="shared" si="0"/>
        <v>0.5057517490976005</v>
      </c>
      <c r="F15" s="96">
        <f t="shared" si="2"/>
        <v>3.8669558180688</v>
      </c>
    </row>
    <row r="16" spans="1:6" ht="11.25">
      <c r="A16" s="108" t="s">
        <v>42</v>
      </c>
      <c r="B16" s="78">
        <v>2.1338560112459053</v>
      </c>
      <c r="C16" s="90">
        <f t="shared" si="1"/>
        <v>0.17609261700326775</v>
      </c>
      <c r="D16" s="78">
        <v>6.619516755546278</v>
      </c>
      <c r="E16" s="95">
        <f t="shared" si="0"/>
        <v>0.16746188367023468</v>
      </c>
      <c r="F16" s="96">
        <f t="shared" si="2"/>
        <v>3.1021384388918105</v>
      </c>
    </row>
    <row r="17" spans="1:6" ht="11.25">
      <c r="A17" s="108" t="s">
        <v>43</v>
      </c>
      <c r="B17" s="78">
        <v>8.546031118150436</v>
      </c>
      <c r="C17" s="90">
        <f t="shared" si="1"/>
        <v>0.7052457975867844</v>
      </c>
      <c r="D17" s="78">
        <v>37.533989287486136</v>
      </c>
      <c r="E17" s="95">
        <f t="shared" si="0"/>
        <v>0.9495425088960476</v>
      </c>
      <c r="F17" s="96">
        <f t="shared" si="2"/>
        <v>4.391979009738193</v>
      </c>
    </row>
    <row r="18" spans="1:6" ht="11.25">
      <c r="A18" s="108" t="s">
        <v>44</v>
      </c>
      <c r="B18" s="78">
        <v>3.033435439675787</v>
      </c>
      <c r="C18" s="90">
        <f t="shared" si="1"/>
        <v>0.25032878613542514</v>
      </c>
      <c r="D18" s="78">
        <v>9.61294069372803</v>
      </c>
      <c r="E18" s="95">
        <f t="shared" si="0"/>
        <v>0.2431901323964696</v>
      </c>
      <c r="F18" s="96">
        <f t="shared" si="2"/>
        <v>3.168994654705906</v>
      </c>
    </row>
    <row r="19" spans="1:6" ht="11.25">
      <c r="A19" s="108" t="s">
        <v>45</v>
      </c>
      <c r="B19" s="78">
        <v>7.273732661153964</v>
      </c>
      <c r="C19" s="90">
        <f t="shared" si="1"/>
        <v>0.6002516631555134</v>
      </c>
      <c r="D19" s="78">
        <v>25.67061124739798</v>
      </c>
      <c r="E19" s="95">
        <f t="shared" si="0"/>
        <v>0.6494203539637108</v>
      </c>
      <c r="F19" s="96">
        <f t="shared" si="2"/>
        <v>3.529221163776644</v>
      </c>
    </row>
    <row r="20" spans="1:6" ht="11.25">
      <c r="A20" s="108" t="s">
        <v>116</v>
      </c>
      <c r="B20" s="78">
        <v>16.297032974639777</v>
      </c>
      <c r="C20" s="90">
        <f t="shared" si="1"/>
        <v>1.3448832399039288</v>
      </c>
      <c r="D20" s="78">
        <v>105.49392715906474</v>
      </c>
      <c r="E20" s="95">
        <f t="shared" si="0"/>
        <v>2.668806864643943</v>
      </c>
      <c r="F20" s="96">
        <f t="shared" si="2"/>
        <v>6.473198362132941</v>
      </c>
    </row>
    <row r="21" spans="1:6" ht="11.25">
      <c r="A21" s="108" t="s">
        <v>49</v>
      </c>
      <c r="B21" s="78">
        <v>13.364382104318473</v>
      </c>
      <c r="C21" s="90">
        <f t="shared" si="1"/>
        <v>1.102871518499041</v>
      </c>
      <c r="D21" s="78">
        <v>92.71682679009159</v>
      </c>
      <c r="E21" s="95">
        <f t="shared" si="0"/>
        <v>2.345569176056007</v>
      </c>
      <c r="F21" s="96">
        <f t="shared" si="2"/>
        <v>6.937606697142528</v>
      </c>
    </row>
    <row r="22" spans="1:6" s="11" customFormat="1" ht="11.25">
      <c r="A22" s="105" t="s">
        <v>148</v>
      </c>
      <c r="B22" s="75">
        <v>66.89025963142653</v>
      </c>
      <c r="C22" s="257">
        <f t="shared" si="1"/>
        <v>5.519997979455296</v>
      </c>
      <c r="D22" s="75">
        <v>216.60469963134244</v>
      </c>
      <c r="E22" s="106">
        <f t="shared" si="0"/>
        <v>5.4797098265062925</v>
      </c>
      <c r="F22" s="107">
        <f t="shared" si="2"/>
        <v>3.2382098802555213</v>
      </c>
    </row>
    <row r="23" spans="1:6" ht="11.25">
      <c r="A23" s="108" t="s">
        <v>65</v>
      </c>
      <c r="B23" s="78">
        <v>3.754139957358481</v>
      </c>
      <c r="C23" s="90">
        <f t="shared" si="1"/>
        <v>0.30980362601964173</v>
      </c>
      <c r="D23" s="78">
        <v>10.306896889213158</v>
      </c>
      <c r="E23" s="95">
        <f t="shared" si="0"/>
        <v>0.260745977629915</v>
      </c>
      <c r="F23" s="96">
        <f t="shared" si="2"/>
        <v>2.7454748640925426</v>
      </c>
    </row>
    <row r="24" spans="1:6" ht="11.25">
      <c r="A24" s="108" t="s">
        <v>66</v>
      </c>
      <c r="B24" s="78">
        <v>2.573897415613064</v>
      </c>
      <c r="C24" s="90">
        <f t="shared" si="1"/>
        <v>0.21240623988898572</v>
      </c>
      <c r="D24" s="78">
        <v>7.853411383413236</v>
      </c>
      <c r="E24" s="95">
        <f t="shared" si="0"/>
        <v>0.19867720138357908</v>
      </c>
      <c r="F24" s="96">
        <f t="shared" si="2"/>
        <v>3.051174975263212</v>
      </c>
    </row>
    <row r="25" spans="1:6" ht="11.25">
      <c r="A25" s="108" t="s">
        <v>117</v>
      </c>
      <c r="B25" s="78">
        <v>15.979852654631506</v>
      </c>
      <c r="C25" s="90">
        <f t="shared" si="1"/>
        <v>1.3187085063146746</v>
      </c>
      <c r="D25" s="78">
        <v>30.54135964289605</v>
      </c>
      <c r="E25" s="95">
        <f t="shared" si="0"/>
        <v>0.7726415393335433</v>
      </c>
      <c r="F25" s="96">
        <f t="shared" si="2"/>
        <v>1.9112416305067823</v>
      </c>
    </row>
    <row r="26" spans="1:6" ht="11.25">
      <c r="A26" s="108" t="s">
        <v>46</v>
      </c>
      <c r="B26" s="78">
        <v>7.021432232971555</v>
      </c>
      <c r="C26" s="90">
        <f t="shared" si="1"/>
        <v>0.5794310255700631</v>
      </c>
      <c r="D26" s="78">
        <v>34.94493083735744</v>
      </c>
      <c r="E26" s="95">
        <f t="shared" si="0"/>
        <v>0.8840439806798275</v>
      </c>
      <c r="F26" s="96">
        <f t="shared" si="2"/>
        <v>4.976894980665266</v>
      </c>
    </row>
    <row r="27" spans="1:6" ht="11.25">
      <c r="A27" s="108" t="s">
        <v>114</v>
      </c>
      <c r="B27" s="78">
        <v>37.560937370851924</v>
      </c>
      <c r="C27" s="90">
        <f t="shared" si="1"/>
        <v>3.0996485816619304</v>
      </c>
      <c r="D27" s="78">
        <v>132.95810087846255</v>
      </c>
      <c r="E27" s="95">
        <f t="shared" si="0"/>
        <v>3.363601127479427</v>
      </c>
      <c r="F27" s="96">
        <f t="shared" si="2"/>
        <v>3.5397971985023147</v>
      </c>
    </row>
    <row r="28" spans="1:6" s="11" customFormat="1" ht="11.25">
      <c r="A28" s="187" t="s">
        <v>67</v>
      </c>
      <c r="B28" s="75">
        <v>25.64950684588372</v>
      </c>
      <c r="C28" s="257">
        <f t="shared" si="1"/>
        <v>2.116679270546336</v>
      </c>
      <c r="D28" s="75">
        <v>67.29737465151283</v>
      </c>
      <c r="E28" s="109">
        <f t="shared" si="0"/>
        <v>1.702502696403221</v>
      </c>
      <c r="F28" s="110">
        <f t="shared" si="2"/>
        <v>2.6237297682123986</v>
      </c>
    </row>
    <row r="29" spans="1:6" ht="11.25">
      <c r="A29" s="111" t="s">
        <v>2</v>
      </c>
      <c r="B29" s="116">
        <f>B5+B12</f>
        <v>1211.7805093477073</v>
      </c>
      <c r="C29" s="112">
        <f t="shared" si="1"/>
        <v>100</v>
      </c>
      <c r="D29" s="116">
        <f>D5+D12</f>
        <v>3952.8498130245603</v>
      </c>
      <c r="E29" s="112">
        <f t="shared" si="0"/>
        <v>100</v>
      </c>
      <c r="F29" s="113">
        <f t="shared" si="2"/>
        <v>3.262017983068857</v>
      </c>
    </row>
    <row r="30" spans="1:6" ht="11.25">
      <c r="A30" s="12" t="s">
        <v>118</v>
      </c>
      <c r="F30" s="12"/>
    </row>
    <row r="31" spans="1:6" ht="11.25">
      <c r="A31" s="246" t="s">
        <v>25</v>
      </c>
      <c r="F31" s="12"/>
    </row>
    <row r="32" spans="1:6" ht="11.25">
      <c r="A32" s="39"/>
      <c r="F32" s="12"/>
    </row>
    <row r="33" ht="11.25">
      <c r="F33" s="12"/>
    </row>
  </sheetData>
  <sheetProtection/>
  <mergeCells count="1">
    <mergeCell ref="F3:F4"/>
  </mergeCells>
  <hyperlinks>
    <hyperlink ref="I1" location="sommaire!A1" display="Retour au sommaire "/>
  </hyperlinks>
  <printOptions/>
  <pageMargins left="0.75" right="0.75" top="1" bottom="1"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A30"/>
  <sheetViews>
    <sheetView zoomScalePageLayoutView="0" workbookViewId="0" topLeftCell="A1">
      <selection activeCell="L3" sqref="L3:L4"/>
    </sheetView>
  </sheetViews>
  <sheetFormatPr defaultColWidth="11.421875" defaultRowHeight="12.75"/>
  <cols>
    <col min="1" max="1" width="27.57421875" style="122" customWidth="1"/>
    <col min="2" max="2" width="11.140625" style="119" bestFit="1" customWidth="1"/>
    <col min="3" max="3" width="10.28125" style="119" bestFit="1" customWidth="1"/>
    <col min="4" max="4" width="11.140625" style="119" bestFit="1" customWidth="1"/>
    <col min="5" max="5" width="8.421875" style="120" bestFit="1" customWidth="1"/>
    <col min="6" max="6" width="6.8515625" style="119" bestFit="1" customWidth="1"/>
    <col min="7" max="7" width="12.421875" style="119" bestFit="1" customWidth="1"/>
    <col min="8" max="9" width="13.28125" style="119" bestFit="1" customWidth="1"/>
    <col min="10" max="10" width="8.421875" style="121" bestFit="1" customWidth="1"/>
    <col min="11" max="11" width="6.8515625" style="121" bestFit="1" customWidth="1"/>
    <col min="12" max="12" width="16.00390625" style="121" customWidth="1"/>
    <col min="13" max="27" width="11.421875" style="121" customWidth="1"/>
    <col min="28" max="16384" width="11.421875" style="122" customWidth="1"/>
  </cols>
  <sheetData>
    <row r="1" spans="1:9" ht="15.75">
      <c r="A1" s="258" t="s">
        <v>135</v>
      </c>
      <c r="H1" s="170" t="s">
        <v>104</v>
      </c>
      <c r="I1" s="120"/>
    </row>
    <row r="2" ht="12.75">
      <c r="A2" s="2" t="s">
        <v>130</v>
      </c>
    </row>
    <row r="3" spans="1:27" s="11" customFormat="1" ht="12.75" customHeight="1">
      <c r="A3" s="364" t="s">
        <v>0</v>
      </c>
      <c r="B3" s="365" t="s">
        <v>33</v>
      </c>
      <c r="C3" s="365"/>
      <c r="D3" s="365"/>
      <c r="E3" s="365"/>
      <c r="F3" s="365"/>
      <c r="G3" s="366" t="s">
        <v>36</v>
      </c>
      <c r="H3" s="367"/>
      <c r="I3" s="367"/>
      <c r="J3" s="367"/>
      <c r="K3" s="367"/>
      <c r="L3" s="331" t="s">
        <v>155</v>
      </c>
      <c r="M3" s="123"/>
      <c r="N3" s="123"/>
      <c r="O3" s="123"/>
      <c r="P3" s="123"/>
      <c r="Q3" s="123"/>
      <c r="R3" s="123"/>
      <c r="S3" s="123"/>
      <c r="T3" s="123"/>
      <c r="U3" s="123"/>
      <c r="V3" s="123"/>
      <c r="W3" s="123"/>
      <c r="X3" s="123"/>
      <c r="Y3" s="123"/>
      <c r="Z3" s="123"/>
      <c r="AA3" s="123"/>
    </row>
    <row r="4" spans="1:27" s="125" customFormat="1" ht="38.25" customHeight="1">
      <c r="A4" s="364"/>
      <c r="B4" s="136" t="s">
        <v>69</v>
      </c>
      <c r="C4" s="137" t="s">
        <v>29</v>
      </c>
      <c r="D4" s="138" t="s">
        <v>113</v>
      </c>
      <c r="E4" s="139" t="s">
        <v>70</v>
      </c>
      <c r="F4" s="4" t="s">
        <v>71</v>
      </c>
      <c r="G4" s="136" t="s">
        <v>69</v>
      </c>
      <c r="H4" s="137" t="s">
        <v>29</v>
      </c>
      <c r="I4" s="138" t="s">
        <v>113</v>
      </c>
      <c r="J4" s="139" t="s">
        <v>70</v>
      </c>
      <c r="K4" s="240" t="s">
        <v>71</v>
      </c>
      <c r="L4" s="332"/>
      <c r="M4" s="124"/>
      <c r="N4" s="124"/>
      <c r="O4" s="124"/>
      <c r="P4" s="124"/>
      <c r="Q4" s="124"/>
      <c r="R4" s="124"/>
      <c r="S4" s="124"/>
      <c r="T4" s="124"/>
      <c r="U4" s="124"/>
      <c r="V4" s="124"/>
      <c r="W4" s="124"/>
      <c r="X4" s="124"/>
      <c r="Y4" s="124"/>
      <c r="Z4" s="124"/>
      <c r="AA4" s="124"/>
    </row>
    <row r="5" spans="1:27" s="12" customFormat="1" ht="11.25">
      <c r="A5" s="76" t="s">
        <v>6</v>
      </c>
      <c r="B5" s="126">
        <v>276.7308551106102</v>
      </c>
      <c r="C5" s="126">
        <v>98.46555933700179</v>
      </c>
      <c r="D5" s="126">
        <v>178.26529577360847</v>
      </c>
      <c r="E5" s="127">
        <f>B5/B$27*100</f>
        <v>1.4150566135265727</v>
      </c>
      <c r="F5" s="128">
        <f>RANK(B5,B$5:B$26)</f>
        <v>18</v>
      </c>
      <c r="G5" s="126">
        <v>933.6269463900722</v>
      </c>
      <c r="H5" s="126">
        <v>391.8119597162167</v>
      </c>
      <c r="I5" s="126">
        <v>541.8149866738557</v>
      </c>
      <c r="J5" s="127">
        <f>G5/G$27*100</f>
        <v>0.8743618805027892</v>
      </c>
      <c r="K5" s="128">
        <f>RANK(G5,G$5:G$26)</f>
        <v>17</v>
      </c>
      <c r="L5" s="129">
        <v>-2.5909556109420584</v>
      </c>
      <c r="M5" s="82"/>
      <c r="N5" s="82"/>
      <c r="O5" s="82"/>
      <c r="P5" s="82"/>
      <c r="Q5" s="82"/>
      <c r="R5" s="82"/>
      <c r="S5" s="82"/>
      <c r="T5" s="82"/>
      <c r="U5" s="82"/>
      <c r="V5" s="82"/>
      <c r="W5" s="82"/>
      <c r="X5" s="82"/>
      <c r="Y5" s="82"/>
      <c r="Z5" s="82"/>
      <c r="AA5" s="82"/>
    </row>
    <row r="6" spans="1:27" s="12" customFormat="1" ht="11.25">
      <c r="A6" s="78" t="s">
        <v>7</v>
      </c>
      <c r="B6" s="126">
        <v>2188.315336798503</v>
      </c>
      <c r="C6" s="126">
        <v>1572.2168899269657</v>
      </c>
      <c r="D6" s="126">
        <v>616.0984468715384</v>
      </c>
      <c r="E6" s="130">
        <f aca="true" t="shared" si="0" ref="E6:E27">B6/B$27*100</f>
        <v>11.189898172289583</v>
      </c>
      <c r="F6" s="131">
        <f aca="true" t="shared" si="1" ref="F6:F26">RANK(B6,B$5:B$26)</f>
        <v>3</v>
      </c>
      <c r="G6" s="126">
        <v>14492.593649363078</v>
      </c>
      <c r="H6" s="126">
        <v>10125.855967665197</v>
      </c>
      <c r="I6" s="126">
        <v>4366.737681697883</v>
      </c>
      <c r="J6" s="130">
        <f aca="true" t="shared" si="2" ref="J6:J27">G6/G$27*100</f>
        <v>13.572628216886937</v>
      </c>
      <c r="K6" s="131">
        <f aca="true" t="shared" si="3" ref="K6:K26">RANK(G6,G$5:G$26)</f>
        <v>3</v>
      </c>
      <c r="L6" s="132">
        <v>3.4315370546419866</v>
      </c>
      <c r="M6" s="82"/>
      <c r="N6" s="82"/>
      <c r="O6" s="82"/>
      <c r="P6" s="82"/>
      <c r="Q6" s="82"/>
      <c r="R6" s="82"/>
      <c r="S6" s="82"/>
      <c r="T6" s="82"/>
      <c r="U6" s="82"/>
      <c r="V6" s="82"/>
      <c r="W6" s="82"/>
      <c r="X6" s="82"/>
      <c r="Y6" s="82"/>
      <c r="Z6" s="82"/>
      <c r="AA6" s="82"/>
    </row>
    <row r="7" spans="1:27" s="12" customFormat="1" ht="11.25">
      <c r="A7" s="78" t="s">
        <v>8</v>
      </c>
      <c r="B7" s="126">
        <v>444.9613685025055</v>
      </c>
      <c r="C7" s="126">
        <v>303.3581105533439</v>
      </c>
      <c r="D7" s="126">
        <v>141.60325794916164</v>
      </c>
      <c r="E7" s="130">
        <f t="shared" si="0"/>
        <v>2.275299322916606</v>
      </c>
      <c r="F7" s="131">
        <f t="shared" si="1"/>
        <v>14</v>
      </c>
      <c r="G7" s="126">
        <v>1748.6177054681348</v>
      </c>
      <c r="H7" s="126">
        <v>1280.2735546275094</v>
      </c>
      <c r="I7" s="126">
        <v>468.34415084062556</v>
      </c>
      <c r="J7" s="130">
        <f t="shared" si="2"/>
        <v>1.6376183990246584</v>
      </c>
      <c r="K7" s="131">
        <f t="shared" si="3"/>
        <v>12</v>
      </c>
      <c r="L7" s="132">
        <v>-0.5772637820538273</v>
      </c>
      <c r="M7" s="82"/>
      <c r="N7" s="82"/>
      <c r="O7" s="82"/>
      <c r="P7" s="82"/>
      <c r="Q7" s="82"/>
      <c r="R7" s="82"/>
      <c r="S7" s="82"/>
      <c r="T7" s="82"/>
      <c r="U7" s="82"/>
      <c r="V7" s="82"/>
      <c r="W7" s="82"/>
      <c r="X7" s="82"/>
      <c r="Y7" s="82"/>
      <c r="Z7" s="82"/>
      <c r="AA7" s="82"/>
    </row>
    <row r="8" spans="1:27" s="12" customFormat="1" ht="11.25">
      <c r="A8" s="78" t="s">
        <v>10</v>
      </c>
      <c r="B8" s="126">
        <v>496.0831264936621</v>
      </c>
      <c r="C8" s="126">
        <v>182.53314947336202</v>
      </c>
      <c r="D8" s="126">
        <v>313.5499770203001</v>
      </c>
      <c r="E8" s="130">
        <f t="shared" si="0"/>
        <v>2.5367092105548186</v>
      </c>
      <c r="F8" s="131">
        <f t="shared" si="1"/>
        <v>12</v>
      </c>
      <c r="G8" s="126">
        <v>1266.629431684476</v>
      </c>
      <c r="H8" s="126">
        <v>517.5184880625117</v>
      </c>
      <c r="I8" s="126">
        <v>749.110943621965</v>
      </c>
      <c r="J8" s="130">
        <f t="shared" si="2"/>
        <v>1.1862259289644623</v>
      </c>
      <c r="K8" s="131">
        <f t="shared" si="3"/>
        <v>15</v>
      </c>
      <c r="L8" s="132">
        <v>2.1709382157492296</v>
      </c>
      <c r="M8" s="82"/>
      <c r="N8" s="82"/>
      <c r="O8" s="82"/>
      <c r="P8" s="82"/>
      <c r="Q8" s="82"/>
      <c r="R8" s="82"/>
      <c r="S8" s="82"/>
      <c r="T8" s="82"/>
      <c r="U8" s="82"/>
      <c r="V8" s="82"/>
      <c r="W8" s="82"/>
      <c r="X8" s="82"/>
      <c r="Y8" s="82"/>
      <c r="Z8" s="82"/>
      <c r="AA8" s="82"/>
    </row>
    <row r="9" spans="1:27" s="12" customFormat="1" ht="11.25">
      <c r="A9" s="78" t="s">
        <v>11</v>
      </c>
      <c r="B9" s="126">
        <v>1630.0983053473103</v>
      </c>
      <c r="C9" s="126">
        <v>1244.9373529794275</v>
      </c>
      <c r="D9" s="126">
        <v>385.1609523678826</v>
      </c>
      <c r="E9" s="130">
        <f t="shared" si="0"/>
        <v>8.335468723782832</v>
      </c>
      <c r="F9" s="131">
        <f t="shared" si="1"/>
        <v>6</v>
      </c>
      <c r="G9" s="126">
        <v>9039.92337096285</v>
      </c>
      <c r="H9" s="126">
        <v>6859.696665927789</v>
      </c>
      <c r="I9" s="126">
        <v>2180.2267050350656</v>
      </c>
      <c r="J9" s="130">
        <f t="shared" si="2"/>
        <v>8.466084262882667</v>
      </c>
      <c r="K9" s="131">
        <f t="shared" si="3"/>
        <v>5</v>
      </c>
      <c r="L9" s="132">
        <v>1.2614446579009897</v>
      </c>
      <c r="M9" s="82"/>
      <c r="N9" s="82"/>
      <c r="O9" s="82"/>
      <c r="P9" s="82"/>
      <c r="Q9" s="82"/>
      <c r="R9" s="82"/>
      <c r="S9" s="82"/>
      <c r="T9" s="82"/>
      <c r="U9" s="82"/>
      <c r="V9" s="82"/>
      <c r="W9" s="82"/>
      <c r="X9" s="82"/>
      <c r="Y9" s="82"/>
      <c r="Z9" s="82"/>
      <c r="AA9" s="82"/>
    </row>
    <row r="10" spans="1:27" s="12" customFormat="1" ht="11.25">
      <c r="A10" s="78" t="s">
        <v>12</v>
      </c>
      <c r="B10" s="126">
        <v>584.3399867835029</v>
      </c>
      <c r="C10" s="126">
        <v>284.4000558259883</v>
      </c>
      <c r="D10" s="126">
        <v>299.9399309575144</v>
      </c>
      <c r="E10" s="130">
        <f t="shared" si="0"/>
        <v>2.988008556239678</v>
      </c>
      <c r="F10" s="131">
        <f t="shared" si="1"/>
        <v>11</v>
      </c>
      <c r="G10" s="126">
        <v>1783.1121120436994</v>
      </c>
      <c r="H10" s="126">
        <v>863.8134310185708</v>
      </c>
      <c r="I10" s="126">
        <v>919.2986810251283</v>
      </c>
      <c r="J10" s="130">
        <f t="shared" si="2"/>
        <v>1.669923158775709</v>
      </c>
      <c r="K10" s="131">
        <f t="shared" si="3"/>
        <v>11</v>
      </c>
      <c r="L10" s="132">
        <v>0.7003266724567858</v>
      </c>
      <c r="M10" s="82"/>
      <c r="N10" s="82"/>
      <c r="O10" s="82"/>
      <c r="P10" s="82"/>
      <c r="Q10" s="82"/>
      <c r="R10" s="82"/>
      <c r="S10" s="82"/>
      <c r="T10" s="82"/>
      <c r="U10" s="82"/>
      <c r="V10" s="82"/>
      <c r="W10" s="82"/>
      <c r="X10" s="82"/>
      <c r="Y10" s="82"/>
      <c r="Z10" s="82"/>
      <c r="AA10" s="82"/>
    </row>
    <row r="11" spans="1:27" s="12" customFormat="1" ht="11.25">
      <c r="A11" s="78" t="s">
        <v>13</v>
      </c>
      <c r="B11" s="126">
        <v>294.83770207961555</v>
      </c>
      <c r="C11" s="126">
        <v>84.4842850402862</v>
      </c>
      <c r="D11" s="126">
        <v>210.35341703932946</v>
      </c>
      <c r="E11" s="130">
        <f t="shared" si="0"/>
        <v>1.5076455427349305</v>
      </c>
      <c r="F11" s="131">
        <f t="shared" si="1"/>
        <v>17</v>
      </c>
      <c r="G11" s="126">
        <v>674.3645175176271</v>
      </c>
      <c r="H11" s="126">
        <v>269.2466158391766</v>
      </c>
      <c r="I11" s="126">
        <v>405.11790167845015</v>
      </c>
      <c r="J11" s="130">
        <f t="shared" si="2"/>
        <v>0.6315569938945567</v>
      </c>
      <c r="K11" s="131">
        <f t="shared" si="3"/>
        <v>21</v>
      </c>
      <c r="L11" s="132">
        <v>8.492749225293172</v>
      </c>
      <c r="M11" s="82"/>
      <c r="N11" s="82"/>
      <c r="O11" s="82"/>
      <c r="P11" s="82"/>
      <c r="Q11" s="82"/>
      <c r="R11" s="82"/>
      <c r="S11" s="82"/>
      <c r="T11" s="82"/>
      <c r="U11" s="82"/>
      <c r="V11" s="82"/>
      <c r="W11" s="82"/>
      <c r="X11" s="82"/>
      <c r="Y11" s="82"/>
      <c r="Z11" s="82"/>
      <c r="AA11" s="82"/>
    </row>
    <row r="12" spans="1:27" s="12" customFormat="1" ht="11.25">
      <c r="A12" s="78" t="s">
        <v>14</v>
      </c>
      <c r="B12" s="126">
        <v>721.6624347880856</v>
      </c>
      <c r="C12" s="126">
        <v>443.701195200865</v>
      </c>
      <c r="D12" s="126">
        <v>277.9612395872207</v>
      </c>
      <c r="E12" s="130">
        <f t="shared" si="0"/>
        <v>3.6902036119983634</v>
      </c>
      <c r="F12" s="131">
        <f t="shared" si="1"/>
        <v>9</v>
      </c>
      <c r="G12" s="126">
        <v>3461.529285776478</v>
      </c>
      <c r="H12" s="126">
        <v>2224.0932380871095</v>
      </c>
      <c r="I12" s="126">
        <v>1237.4360476893678</v>
      </c>
      <c r="J12" s="130">
        <f t="shared" si="2"/>
        <v>3.241797237568658</v>
      </c>
      <c r="K12" s="131">
        <f t="shared" si="3"/>
        <v>9</v>
      </c>
      <c r="L12" s="132">
        <v>-5.6059439637821225</v>
      </c>
      <c r="M12" s="82"/>
      <c r="N12" s="82"/>
      <c r="O12" s="82"/>
      <c r="P12" s="82"/>
      <c r="Q12" s="82"/>
      <c r="R12" s="82"/>
      <c r="S12" s="82"/>
      <c r="T12" s="82"/>
      <c r="U12" s="82"/>
      <c r="V12" s="82"/>
      <c r="W12" s="82"/>
      <c r="X12" s="82"/>
      <c r="Y12" s="82"/>
      <c r="Z12" s="82"/>
      <c r="AA12" s="82"/>
    </row>
    <row r="13" spans="1:27" s="12" customFormat="1" ht="11.25">
      <c r="A13" s="78" t="s">
        <v>15</v>
      </c>
      <c r="B13" s="126">
        <v>308.99454077605316</v>
      </c>
      <c r="C13" s="126">
        <v>140.35761937155877</v>
      </c>
      <c r="D13" s="126">
        <v>168.63692140449467</v>
      </c>
      <c r="E13" s="130">
        <f t="shared" si="0"/>
        <v>1.5800361990497669</v>
      </c>
      <c r="F13" s="131">
        <f t="shared" si="1"/>
        <v>16</v>
      </c>
      <c r="G13" s="126">
        <v>1269.4766966556167</v>
      </c>
      <c r="H13" s="126">
        <v>545.6351127936019</v>
      </c>
      <c r="I13" s="126">
        <v>723.8415838620152</v>
      </c>
      <c r="J13" s="130">
        <f t="shared" si="2"/>
        <v>1.1888924543513764</v>
      </c>
      <c r="K13" s="131">
        <f t="shared" si="3"/>
        <v>14</v>
      </c>
      <c r="L13" s="132">
        <v>-5.163867435243052</v>
      </c>
      <c r="M13" s="82"/>
      <c r="N13" s="82"/>
      <c r="O13" s="82"/>
      <c r="P13" s="82"/>
      <c r="Q13" s="82"/>
      <c r="R13" s="82"/>
      <c r="S13" s="82"/>
      <c r="T13" s="82"/>
      <c r="U13" s="82"/>
      <c r="V13" s="82"/>
      <c r="W13" s="82"/>
      <c r="X13" s="82"/>
      <c r="Y13" s="82"/>
      <c r="Z13" s="82"/>
      <c r="AA13" s="82"/>
    </row>
    <row r="14" spans="1:27" s="12" customFormat="1" ht="11.25">
      <c r="A14" s="78" t="s">
        <v>111</v>
      </c>
      <c r="B14" s="126">
        <v>475.0395409256109</v>
      </c>
      <c r="C14" s="126">
        <v>144.5257332969434</v>
      </c>
      <c r="D14" s="126">
        <v>330.51380762866734</v>
      </c>
      <c r="E14" s="130">
        <f t="shared" si="0"/>
        <v>2.429103338710564</v>
      </c>
      <c r="F14" s="131">
        <f t="shared" si="1"/>
        <v>13</v>
      </c>
      <c r="G14" s="126">
        <v>1332.165670534273</v>
      </c>
      <c r="H14" s="126">
        <v>325.70903773510116</v>
      </c>
      <c r="I14" s="126">
        <v>1006.456632799172</v>
      </c>
      <c r="J14" s="130">
        <f t="shared" si="2"/>
        <v>1.2476020377661112</v>
      </c>
      <c r="K14" s="131">
        <f t="shared" si="3"/>
        <v>13</v>
      </c>
      <c r="L14" s="132">
        <v>-8.916982494223259</v>
      </c>
      <c r="M14" s="82"/>
      <c r="N14" s="82"/>
      <c r="O14" s="82"/>
      <c r="P14" s="82"/>
      <c r="Q14" s="82"/>
      <c r="R14" s="82"/>
      <c r="S14" s="82"/>
      <c r="T14" s="82"/>
      <c r="U14" s="82"/>
      <c r="V14" s="82"/>
      <c r="W14" s="82"/>
      <c r="X14" s="82"/>
      <c r="Y14" s="82"/>
      <c r="Z14" s="82"/>
      <c r="AA14" s="82"/>
    </row>
    <row r="15" spans="1:27" s="12" customFormat="1" ht="11.25">
      <c r="A15" s="78" t="s">
        <v>17</v>
      </c>
      <c r="B15" s="126">
        <v>2712.629849357127</v>
      </c>
      <c r="C15" s="126">
        <v>1963.6305897404595</v>
      </c>
      <c r="D15" s="126">
        <v>748.9992596166678</v>
      </c>
      <c r="E15" s="130">
        <f t="shared" si="0"/>
        <v>13.870967900735618</v>
      </c>
      <c r="F15" s="131">
        <f t="shared" si="1"/>
        <v>1</v>
      </c>
      <c r="G15" s="126">
        <v>18865.440170083337</v>
      </c>
      <c r="H15" s="126">
        <v>13433.966490731442</v>
      </c>
      <c r="I15" s="126">
        <v>5431.473679351893</v>
      </c>
      <c r="J15" s="130">
        <f t="shared" si="2"/>
        <v>17.667893806414593</v>
      </c>
      <c r="K15" s="131">
        <f t="shared" si="3"/>
        <v>1</v>
      </c>
      <c r="L15" s="132">
        <v>5.354402102141265</v>
      </c>
      <c r="M15" s="82"/>
      <c r="N15" s="82"/>
      <c r="O15" s="82"/>
      <c r="P15" s="82"/>
      <c r="Q15" s="82"/>
      <c r="R15" s="82"/>
      <c r="S15" s="82"/>
      <c r="T15" s="82"/>
      <c r="U15" s="82"/>
      <c r="V15" s="82"/>
      <c r="W15" s="82"/>
      <c r="X15" s="82"/>
      <c r="Y15" s="82"/>
      <c r="Z15" s="82"/>
      <c r="AA15" s="82"/>
    </row>
    <row r="16" spans="1:27" s="12" customFormat="1" ht="11.25">
      <c r="A16" s="78" t="s">
        <v>18</v>
      </c>
      <c r="B16" s="126">
        <v>197.25755633068766</v>
      </c>
      <c r="C16" s="126">
        <v>131.31470178182974</v>
      </c>
      <c r="D16" s="126">
        <v>65.94285454885795</v>
      </c>
      <c r="E16" s="130">
        <f t="shared" si="0"/>
        <v>1.0086717996887649</v>
      </c>
      <c r="F16" s="131">
        <f t="shared" si="1"/>
        <v>22</v>
      </c>
      <c r="G16" s="156">
        <v>854.681244440789</v>
      </c>
      <c r="H16" s="156">
        <v>540.906208188077</v>
      </c>
      <c r="I16" s="156">
        <v>313.7750362527126</v>
      </c>
      <c r="J16" s="130">
        <f t="shared" si="2"/>
        <v>0.8004275187313281</v>
      </c>
      <c r="K16" s="131">
        <f t="shared" si="3"/>
        <v>18</v>
      </c>
      <c r="L16" s="132">
        <v>8.410213007953127</v>
      </c>
      <c r="M16" s="82"/>
      <c r="N16" s="82"/>
      <c r="O16" s="82"/>
      <c r="P16" s="82"/>
      <c r="Q16" s="82"/>
      <c r="R16" s="82"/>
      <c r="S16" s="82"/>
      <c r="T16" s="82"/>
      <c r="U16" s="82"/>
      <c r="V16" s="82"/>
      <c r="W16" s="82"/>
      <c r="X16" s="82"/>
      <c r="Y16" s="82"/>
      <c r="Z16" s="82"/>
      <c r="AA16" s="82"/>
    </row>
    <row r="17" spans="1:27" s="12" customFormat="1" ht="11.25">
      <c r="A17" s="78" t="s">
        <v>19</v>
      </c>
      <c r="B17" s="126">
        <v>260.6604080738782</v>
      </c>
      <c r="C17" s="126">
        <v>96.58234228201528</v>
      </c>
      <c r="D17" s="126">
        <v>164.07806579186294</v>
      </c>
      <c r="E17" s="130">
        <f t="shared" si="0"/>
        <v>1.3328807667003608</v>
      </c>
      <c r="F17" s="131">
        <f t="shared" si="1"/>
        <v>19</v>
      </c>
      <c r="G17" s="156">
        <v>799.5426225067341</v>
      </c>
      <c r="H17" s="156">
        <v>370.8088610729301</v>
      </c>
      <c r="I17" s="156">
        <v>428.73376143380403</v>
      </c>
      <c r="J17" s="130">
        <f t="shared" si="2"/>
        <v>0.7487890036381168</v>
      </c>
      <c r="K17" s="131">
        <f t="shared" si="3"/>
        <v>19</v>
      </c>
      <c r="L17" s="132">
        <v>-10.70345395783412</v>
      </c>
      <c r="M17" s="82"/>
      <c r="N17" s="82"/>
      <c r="O17" s="82"/>
      <c r="P17" s="82"/>
      <c r="Q17" s="82"/>
      <c r="R17" s="82"/>
      <c r="S17" s="82"/>
      <c r="T17" s="82"/>
      <c r="U17" s="82"/>
      <c r="V17" s="82"/>
      <c r="W17" s="82"/>
      <c r="X17" s="82"/>
      <c r="Y17" s="82"/>
      <c r="Z17" s="82"/>
      <c r="AA17" s="82"/>
    </row>
    <row r="18" spans="1:27" s="12" customFormat="1" ht="11.25">
      <c r="A18" s="78" t="s">
        <v>20</v>
      </c>
      <c r="B18" s="126">
        <v>832.8375492526825</v>
      </c>
      <c r="C18" s="126">
        <v>589.877168995731</v>
      </c>
      <c r="D18" s="126">
        <v>242.960380256951</v>
      </c>
      <c r="E18" s="130">
        <f t="shared" si="0"/>
        <v>4.258694902641833</v>
      </c>
      <c r="F18" s="131">
        <f t="shared" si="1"/>
        <v>8</v>
      </c>
      <c r="G18" s="126">
        <v>4458.9367910655665</v>
      </c>
      <c r="H18" s="126">
        <v>3092.0537229248453</v>
      </c>
      <c r="I18" s="126">
        <v>1366.8830681407203</v>
      </c>
      <c r="J18" s="130">
        <f t="shared" si="2"/>
        <v>4.175890994528196</v>
      </c>
      <c r="K18" s="131">
        <f t="shared" si="3"/>
        <v>8</v>
      </c>
      <c r="L18" s="132">
        <v>-0.0855586520072893</v>
      </c>
      <c r="M18" s="82"/>
      <c r="N18" s="82"/>
      <c r="O18" s="82"/>
      <c r="P18" s="82"/>
      <c r="Q18" s="82"/>
      <c r="R18" s="82"/>
      <c r="S18" s="82"/>
      <c r="T18" s="82"/>
      <c r="U18" s="82"/>
      <c r="V18" s="82"/>
      <c r="W18" s="82"/>
      <c r="X18" s="82"/>
      <c r="Y18" s="82"/>
      <c r="Z18" s="82"/>
      <c r="AA18" s="82"/>
    </row>
    <row r="19" spans="1:27" s="12" customFormat="1" ht="11.25">
      <c r="A19" s="78" t="s">
        <v>112</v>
      </c>
      <c r="B19" s="126">
        <v>250.7988262028972</v>
      </c>
      <c r="C19" s="126">
        <v>114.72588757605075</v>
      </c>
      <c r="D19" s="126">
        <v>136.07293862684648</v>
      </c>
      <c r="E19" s="130">
        <f t="shared" si="0"/>
        <v>1.2824538035025357</v>
      </c>
      <c r="F19" s="131">
        <f t="shared" si="1"/>
        <v>20</v>
      </c>
      <c r="G19" s="126">
        <v>764.462171386413</v>
      </c>
      <c r="H19" s="126">
        <v>446.0928335810202</v>
      </c>
      <c r="I19" s="126">
        <v>318.3693378053925</v>
      </c>
      <c r="J19" s="130">
        <f t="shared" si="2"/>
        <v>0.7159354004628344</v>
      </c>
      <c r="K19" s="131">
        <f t="shared" si="3"/>
        <v>20</v>
      </c>
      <c r="L19" s="132">
        <v>-4.908145317224266</v>
      </c>
      <c r="M19" s="82"/>
      <c r="N19" s="82"/>
      <c r="O19" s="82"/>
      <c r="P19" s="82"/>
      <c r="Q19" s="82"/>
      <c r="R19" s="82"/>
      <c r="S19" s="82"/>
      <c r="T19" s="82"/>
      <c r="U19" s="82"/>
      <c r="V19" s="82"/>
      <c r="W19" s="82"/>
      <c r="X19" s="82"/>
      <c r="Y19" s="82"/>
      <c r="Z19" s="82"/>
      <c r="AA19" s="82"/>
    </row>
    <row r="20" spans="1:27" s="12" customFormat="1" ht="11.25">
      <c r="A20" s="78" t="s">
        <v>9</v>
      </c>
      <c r="B20" s="126">
        <v>616.3799383649914</v>
      </c>
      <c r="C20" s="126">
        <v>336.52934581661503</v>
      </c>
      <c r="D20" s="126">
        <v>279.85059254837626</v>
      </c>
      <c r="E20" s="130">
        <f t="shared" si="0"/>
        <v>3.1518440828719885</v>
      </c>
      <c r="F20" s="131">
        <f t="shared" si="1"/>
        <v>10</v>
      </c>
      <c r="G20" s="126">
        <v>2621.3356762697495</v>
      </c>
      <c r="H20" s="126">
        <v>1504.0231901527645</v>
      </c>
      <c r="I20" s="126">
        <v>1117.312486116987</v>
      </c>
      <c r="J20" s="130">
        <f t="shared" si="2"/>
        <v>2.454937703109809</v>
      </c>
      <c r="K20" s="131">
        <f t="shared" si="3"/>
        <v>10</v>
      </c>
      <c r="L20" s="132">
        <v>-5.1158444695238785</v>
      </c>
      <c r="M20" s="82"/>
      <c r="N20" s="82"/>
      <c r="O20" s="82"/>
      <c r="P20" s="82"/>
      <c r="Q20" s="82"/>
      <c r="R20" s="82"/>
      <c r="S20" s="82"/>
      <c r="T20" s="82"/>
      <c r="U20" s="82"/>
      <c r="V20" s="82"/>
      <c r="W20" s="82"/>
      <c r="X20" s="82"/>
      <c r="Y20" s="82"/>
      <c r="Z20" s="82"/>
      <c r="AA20" s="82"/>
    </row>
    <row r="21" spans="1:27" s="12" customFormat="1" ht="11.25">
      <c r="A21" s="78" t="s">
        <v>16</v>
      </c>
      <c r="B21" s="126">
        <v>206.22983977915158</v>
      </c>
      <c r="C21" s="126">
        <v>94.67721948266706</v>
      </c>
      <c r="D21" s="126">
        <v>111.55262029648448</v>
      </c>
      <c r="E21" s="130">
        <f t="shared" si="0"/>
        <v>1.0545513566579692</v>
      </c>
      <c r="F21" s="131">
        <f t="shared" si="1"/>
        <v>21</v>
      </c>
      <c r="G21" s="126">
        <v>581.4759883765339</v>
      </c>
      <c r="H21" s="126">
        <v>324.3903627713254</v>
      </c>
      <c r="I21" s="126">
        <v>257.08562560520863</v>
      </c>
      <c r="J21" s="130">
        <f t="shared" si="2"/>
        <v>0.5445648721151034</v>
      </c>
      <c r="K21" s="131">
        <f t="shared" si="3"/>
        <v>22</v>
      </c>
      <c r="L21" s="132">
        <v>-1.993021623585578</v>
      </c>
      <c r="M21" s="82"/>
      <c r="N21" s="82"/>
      <c r="O21" s="82"/>
      <c r="P21" s="82"/>
      <c r="Q21" s="82"/>
      <c r="R21" s="82"/>
      <c r="S21" s="82"/>
      <c r="T21" s="82"/>
      <c r="U21" s="82"/>
      <c r="V21" s="82"/>
      <c r="W21" s="82"/>
      <c r="X21" s="82"/>
      <c r="Y21" s="82"/>
      <c r="Z21" s="82"/>
      <c r="AA21" s="82"/>
    </row>
    <row r="22" spans="1:27" s="12" customFormat="1" ht="11.25">
      <c r="A22" s="78" t="s">
        <v>21</v>
      </c>
      <c r="B22" s="126">
        <v>1683.7555125366366</v>
      </c>
      <c r="C22" s="126">
        <v>1377.0713065903124</v>
      </c>
      <c r="D22" s="126">
        <v>306.68420594632437</v>
      </c>
      <c r="E22" s="130">
        <f t="shared" si="0"/>
        <v>8.609843570296688</v>
      </c>
      <c r="F22" s="131">
        <f t="shared" si="1"/>
        <v>5</v>
      </c>
      <c r="G22" s="126">
        <v>10509.889931178004</v>
      </c>
      <c r="H22" s="126">
        <v>8428.56262194551</v>
      </c>
      <c r="I22" s="126">
        <v>2081.327309232487</v>
      </c>
      <c r="J22" s="130">
        <f t="shared" si="2"/>
        <v>9.842739821974622</v>
      </c>
      <c r="K22" s="131">
        <f t="shared" si="3"/>
        <v>4</v>
      </c>
      <c r="L22" s="132">
        <v>1.0251721993781882</v>
      </c>
      <c r="M22" s="82"/>
      <c r="N22" s="82"/>
      <c r="O22" s="82"/>
      <c r="P22" s="82"/>
      <c r="Q22" s="82"/>
      <c r="R22" s="82"/>
      <c r="S22" s="82"/>
      <c r="T22" s="82"/>
      <c r="U22" s="82"/>
      <c r="V22" s="82"/>
      <c r="W22" s="82"/>
      <c r="X22" s="82"/>
      <c r="Y22" s="82"/>
      <c r="Z22" s="82"/>
      <c r="AA22" s="82"/>
    </row>
    <row r="23" spans="1:27" s="12" customFormat="1" ht="11.25">
      <c r="A23" s="78" t="s">
        <v>22</v>
      </c>
      <c r="B23" s="126">
        <v>336.34676494370694</v>
      </c>
      <c r="C23" s="126">
        <v>147.02478949467127</v>
      </c>
      <c r="D23" s="126">
        <v>189.32197544903556</v>
      </c>
      <c r="E23" s="130">
        <f t="shared" si="0"/>
        <v>1.7199011435917455</v>
      </c>
      <c r="F23" s="131">
        <f t="shared" si="1"/>
        <v>15</v>
      </c>
      <c r="G23" s="126">
        <v>1103.91705721377</v>
      </c>
      <c r="H23" s="126">
        <v>549.258937392364</v>
      </c>
      <c r="I23" s="126">
        <v>554.6581198214058</v>
      </c>
      <c r="J23" s="130">
        <f t="shared" si="2"/>
        <v>1.0338422619405243</v>
      </c>
      <c r="K23" s="131">
        <f t="shared" si="3"/>
        <v>16</v>
      </c>
      <c r="L23" s="132">
        <v>3.120850009270759</v>
      </c>
      <c r="M23" s="82"/>
      <c r="N23" s="82"/>
      <c r="O23" s="82"/>
      <c r="P23" s="82"/>
      <c r="Q23" s="82"/>
      <c r="R23" s="82"/>
      <c r="S23" s="82"/>
      <c r="T23" s="82"/>
      <c r="U23" s="82"/>
      <c r="V23" s="82"/>
      <c r="W23" s="82"/>
      <c r="X23" s="82"/>
      <c r="Y23" s="82"/>
      <c r="Z23" s="82"/>
      <c r="AA23" s="82"/>
    </row>
    <row r="24" spans="1:27" s="12" customFormat="1" ht="11.25">
      <c r="A24" s="78" t="s">
        <v>23</v>
      </c>
      <c r="B24" s="126">
        <v>1104.4277595655094</v>
      </c>
      <c r="C24" s="126">
        <v>900.9958534615415</v>
      </c>
      <c r="D24" s="126">
        <v>203.43190610396763</v>
      </c>
      <c r="E24" s="130">
        <f t="shared" si="0"/>
        <v>5.647464951860328</v>
      </c>
      <c r="F24" s="131">
        <f t="shared" si="1"/>
        <v>7</v>
      </c>
      <c r="G24" s="126">
        <v>6899.8623607532845</v>
      </c>
      <c r="H24" s="126">
        <v>5640.3616907941805</v>
      </c>
      <c r="I24" s="126">
        <v>1259.500669959105</v>
      </c>
      <c r="J24" s="130">
        <f t="shared" si="2"/>
        <v>6.461870720725813</v>
      </c>
      <c r="K24" s="131">
        <f t="shared" si="3"/>
        <v>7</v>
      </c>
      <c r="L24" s="132">
        <v>5.941315118728263</v>
      </c>
      <c r="M24" s="82"/>
      <c r="N24" s="82"/>
      <c r="O24" s="82"/>
      <c r="P24" s="82"/>
      <c r="Q24" s="82"/>
      <c r="R24" s="82"/>
      <c r="S24" s="82"/>
      <c r="T24" s="82"/>
      <c r="U24" s="82"/>
      <c r="V24" s="82"/>
      <c r="W24" s="82"/>
      <c r="X24" s="82"/>
      <c r="Y24" s="82"/>
      <c r="Z24" s="82"/>
      <c r="AA24" s="82"/>
    </row>
    <row r="25" spans="1:27" s="12" customFormat="1" ht="11.25">
      <c r="A25" s="78" t="s">
        <v>150</v>
      </c>
      <c r="B25" s="126">
        <v>2243.4002062509394</v>
      </c>
      <c r="C25" s="126">
        <v>1339.9265112837152</v>
      </c>
      <c r="D25" s="126">
        <v>903.4736949672235</v>
      </c>
      <c r="E25" s="130">
        <f t="shared" si="0"/>
        <v>11.471573335663622</v>
      </c>
      <c r="F25" s="131">
        <f t="shared" si="1"/>
        <v>2</v>
      </c>
      <c r="G25" s="126">
        <v>14630.4889244599</v>
      </c>
      <c r="H25" s="126">
        <v>8797.888907090914</v>
      </c>
      <c r="I25" s="126">
        <v>5832.600017368985</v>
      </c>
      <c r="J25" s="130">
        <f t="shared" si="2"/>
        <v>13.701770132201505</v>
      </c>
      <c r="K25" s="131">
        <f t="shared" si="3"/>
        <v>2</v>
      </c>
      <c r="L25" s="132">
        <v>7.20880431906028</v>
      </c>
      <c r="M25" s="82"/>
      <c r="N25" s="82"/>
      <c r="O25" s="82"/>
      <c r="P25" s="82"/>
      <c r="Q25" s="82"/>
      <c r="R25" s="82"/>
      <c r="S25" s="82"/>
      <c r="T25" s="82"/>
      <c r="U25" s="82"/>
      <c r="V25" s="82"/>
      <c r="W25" s="82"/>
      <c r="X25" s="82"/>
      <c r="Y25" s="82"/>
      <c r="Z25" s="82"/>
      <c r="AA25" s="82"/>
    </row>
    <row r="26" spans="1:27" s="12" customFormat="1" ht="11.25">
      <c r="A26" s="80" t="s">
        <v>24</v>
      </c>
      <c r="B26" s="126">
        <v>1690.3810492616956</v>
      </c>
      <c r="C26" s="126">
        <v>982.9766352023579</v>
      </c>
      <c r="D26" s="126">
        <v>707.4044140593387</v>
      </c>
      <c r="E26" s="130">
        <f t="shared" si="0"/>
        <v>8.643723093984825</v>
      </c>
      <c r="F26" s="131">
        <f t="shared" si="1"/>
        <v>4</v>
      </c>
      <c r="G26" s="126">
        <v>8686.021187128761</v>
      </c>
      <c r="H26" s="126">
        <v>4898.571764972199</v>
      </c>
      <c r="I26" s="126">
        <v>3787.449422156571</v>
      </c>
      <c r="J26" s="130">
        <f t="shared" si="2"/>
        <v>8.134647193539626</v>
      </c>
      <c r="K26" s="131">
        <f t="shared" si="3"/>
        <v>6</v>
      </c>
      <c r="L26" s="133">
        <v>5.5290244293408675</v>
      </c>
      <c r="M26" s="82"/>
      <c r="N26" s="82"/>
      <c r="O26" s="82"/>
      <c r="P26" s="82"/>
      <c r="Q26" s="82"/>
      <c r="R26" s="82"/>
      <c r="S26" s="82"/>
      <c r="T26" s="82"/>
      <c r="U26" s="82"/>
      <c r="V26" s="82"/>
      <c r="W26" s="82"/>
      <c r="X26" s="82"/>
      <c r="Y26" s="82"/>
      <c r="Z26" s="82"/>
      <c r="AA26" s="82"/>
    </row>
    <row r="27" spans="1:27" s="11" customFormat="1" ht="11.25">
      <c r="A27" s="116" t="s">
        <v>2</v>
      </c>
      <c r="B27" s="294">
        <v>19556.168457525364</v>
      </c>
      <c r="C27" s="294">
        <v>12574.312302713708</v>
      </c>
      <c r="D27" s="294">
        <v>6981.856154811656</v>
      </c>
      <c r="E27" s="295">
        <f t="shared" si="0"/>
        <v>100</v>
      </c>
      <c r="F27" s="296"/>
      <c r="G27" s="294">
        <v>106778.09351125915</v>
      </c>
      <c r="H27" s="294">
        <v>71430.53966309034</v>
      </c>
      <c r="I27" s="294">
        <v>35347.553848168805</v>
      </c>
      <c r="J27" s="295">
        <f t="shared" si="2"/>
        <v>100</v>
      </c>
      <c r="K27" s="297"/>
      <c r="L27" s="298">
        <v>2.835418204660445</v>
      </c>
      <c r="M27" s="123"/>
      <c r="N27" s="123"/>
      <c r="O27" s="123"/>
      <c r="P27" s="123"/>
      <c r="Q27" s="123"/>
      <c r="R27" s="123"/>
      <c r="S27" s="123"/>
      <c r="T27" s="123"/>
      <c r="U27" s="123"/>
      <c r="V27" s="123"/>
      <c r="W27" s="123"/>
      <c r="X27" s="123"/>
      <c r="Y27" s="123"/>
      <c r="Z27" s="123"/>
      <c r="AA27" s="123"/>
    </row>
    <row r="28" spans="1:27" s="12" customFormat="1" ht="19.5" customHeight="1">
      <c r="A28" s="246" t="s">
        <v>72</v>
      </c>
      <c r="B28" s="126"/>
      <c r="C28" s="126"/>
      <c r="D28" s="126"/>
      <c r="E28" s="134"/>
      <c r="F28" s="126"/>
      <c r="G28" s="126"/>
      <c r="H28" s="126"/>
      <c r="I28" s="126"/>
      <c r="J28" s="82"/>
      <c r="K28" s="135"/>
      <c r="L28" s="82"/>
      <c r="M28" s="82"/>
      <c r="N28" s="82"/>
      <c r="O28" s="82"/>
      <c r="P28" s="82"/>
      <c r="Q28" s="82"/>
      <c r="R28" s="82"/>
      <c r="S28" s="82"/>
      <c r="T28" s="82"/>
      <c r="U28" s="82"/>
      <c r="V28" s="82"/>
      <c r="W28" s="82"/>
      <c r="X28" s="82"/>
      <c r="Y28" s="82"/>
      <c r="Z28" s="82"/>
      <c r="AA28" s="82"/>
    </row>
    <row r="29" spans="2:27" s="12" customFormat="1" ht="11.25">
      <c r="B29" s="126"/>
      <c r="C29" s="126"/>
      <c r="D29" s="126"/>
      <c r="E29" s="134"/>
      <c r="F29" s="126"/>
      <c r="G29" s="126"/>
      <c r="H29" s="126"/>
      <c r="I29" s="126"/>
      <c r="J29" s="82"/>
      <c r="K29" s="82"/>
      <c r="L29" s="82"/>
      <c r="M29" s="82"/>
      <c r="N29" s="82"/>
      <c r="O29" s="82"/>
      <c r="P29" s="82"/>
      <c r="Q29" s="82"/>
      <c r="R29" s="82"/>
      <c r="S29" s="82"/>
      <c r="T29" s="82"/>
      <c r="U29" s="82"/>
      <c r="V29" s="82"/>
      <c r="W29" s="82"/>
      <c r="X29" s="82"/>
      <c r="Y29" s="82"/>
      <c r="Z29" s="82"/>
      <c r="AA29" s="82"/>
    </row>
    <row r="30" spans="7:11" ht="12.75">
      <c r="G30" s="293"/>
      <c r="H30" s="143"/>
      <c r="I30" s="143"/>
      <c r="J30" s="144"/>
      <c r="K30" s="144"/>
    </row>
  </sheetData>
  <sheetProtection/>
  <mergeCells count="4">
    <mergeCell ref="A3:A4"/>
    <mergeCell ref="B3:F3"/>
    <mergeCell ref="G3:K3"/>
    <mergeCell ref="L3:L4"/>
  </mergeCells>
  <hyperlinks>
    <hyperlink ref="H1" location="sommaire!A1" display="Retour au sommaire "/>
  </hyperlinks>
  <printOptions/>
  <pageMargins left="0.75" right="0.75" top="1" bottom="1"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S28"/>
  <sheetViews>
    <sheetView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K1" sqref="K1"/>
    </sheetView>
  </sheetViews>
  <sheetFormatPr defaultColWidth="11.421875" defaultRowHeight="12.75"/>
  <cols>
    <col min="1" max="1" width="15.140625" style="43" customWidth="1"/>
    <col min="2" max="2" width="9.7109375" style="145" customWidth="1"/>
    <col min="3" max="3" width="12.00390625" style="141" customWidth="1"/>
    <col min="4" max="4" width="7.8515625" style="142" customWidth="1"/>
    <col min="5" max="5" width="11.57421875" style="143" customWidth="1"/>
    <col min="6" max="6" width="7.7109375" style="142" customWidth="1"/>
    <col min="7" max="7" width="11.57421875" style="143" customWidth="1"/>
    <col min="8" max="8" width="13.8515625" style="144" customWidth="1"/>
    <col min="9" max="9" width="12.28125" style="141" customWidth="1"/>
    <col min="10" max="10" width="7.7109375" style="142" customWidth="1"/>
    <col min="11" max="11" width="12.421875" style="143" customWidth="1"/>
    <col min="12" max="12" width="7.7109375" style="142" customWidth="1"/>
    <col min="13" max="13" width="11.00390625" style="144" customWidth="1"/>
    <col min="15" max="45" width="11.421875" style="144" customWidth="1"/>
    <col min="46" max="16384" width="11.421875" style="43" customWidth="1"/>
  </cols>
  <sheetData>
    <row r="1" spans="1:11" ht="15.75">
      <c r="A1" s="258" t="s">
        <v>136</v>
      </c>
      <c r="K1" s="170" t="s">
        <v>104</v>
      </c>
    </row>
    <row r="2" spans="1:14" ht="15">
      <c r="A2" s="2" t="s">
        <v>145</v>
      </c>
      <c r="B2" s="140"/>
      <c r="N2" s="43"/>
    </row>
    <row r="3" spans="1:14" ht="12.75" customHeight="1">
      <c r="A3" s="378"/>
      <c r="B3" s="379"/>
      <c r="C3" s="372" t="s">
        <v>73</v>
      </c>
      <c r="D3" s="382"/>
      <c r="E3" s="382"/>
      <c r="F3" s="382"/>
      <c r="G3" s="382"/>
      <c r="H3" s="342"/>
      <c r="I3" s="372" t="s">
        <v>134</v>
      </c>
      <c r="J3" s="382"/>
      <c r="K3" s="382"/>
      <c r="L3" s="382"/>
      <c r="M3" s="342"/>
      <c r="N3" s="43"/>
    </row>
    <row r="4" spans="1:14" ht="12.75" customHeight="1">
      <c r="A4" s="380"/>
      <c r="B4" s="381"/>
      <c r="C4" s="372" t="s">
        <v>62</v>
      </c>
      <c r="D4" s="342"/>
      <c r="E4" s="375" t="s">
        <v>36</v>
      </c>
      <c r="F4" s="376"/>
      <c r="G4" s="368" t="s">
        <v>74</v>
      </c>
      <c r="H4" s="370" t="s">
        <v>120</v>
      </c>
      <c r="I4" s="372" t="s">
        <v>62</v>
      </c>
      <c r="J4" s="342"/>
      <c r="K4" s="375" t="s">
        <v>36</v>
      </c>
      <c r="L4" s="376"/>
      <c r="M4" s="377" t="s">
        <v>74</v>
      </c>
      <c r="N4" s="43"/>
    </row>
    <row r="5" spans="1:45" s="148" customFormat="1" ht="86.25" customHeight="1">
      <c r="A5" s="339"/>
      <c r="B5" s="336"/>
      <c r="C5" s="146" t="s">
        <v>121</v>
      </c>
      <c r="D5" s="147" t="s">
        <v>68</v>
      </c>
      <c r="E5" s="146" t="s">
        <v>121</v>
      </c>
      <c r="F5" s="147" t="s">
        <v>68</v>
      </c>
      <c r="G5" s="369"/>
      <c r="H5" s="371"/>
      <c r="I5" s="146" t="s">
        <v>121</v>
      </c>
      <c r="J5" s="147" t="s">
        <v>68</v>
      </c>
      <c r="K5" s="146" t="s">
        <v>121</v>
      </c>
      <c r="L5" s="147" t="s">
        <v>68</v>
      </c>
      <c r="M5" s="371"/>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row>
    <row r="6" spans="1:45" s="27" customFormat="1" ht="12" customHeight="1">
      <c r="A6" s="26" t="s">
        <v>30</v>
      </c>
      <c r="B6" s="155" t="s">
        <v>2</v>
      </c>
      <c r="C6" s="166">
        <v>876.6116958568036</v>
      </c>
      <c r="D6" s="164">
        <f>C6/C$22*100</f>
        <v>4.482532955066034</v>
      </c>
      <c r="E6" s="166">
        <v>3854.633984084295</v>
      </c>
      <c r="F6" s="164">
        <f>E6/E$22*100</f>
        <v>3.609948311802216</v>
      </c>
      <c r="G6" s="165">
        <f>E6/C6</f>
        <v>4.397196617730227</v>
      </c>
      <c r="H6" s="188"/>
      <c r="I6" s="248">
        <v>125.84802923892047</v>
      </c>
      <c r="J6" s="164">
        <f>I6/I$22*100</f>
        <v>1.963519901377121</v>
      </c>
      <c r="K6" s="166">
        <v>911.033351420205</v>
      </c>
      <c r="L6" s="164">
        <f>K6/K$22*100</f>
        <v>1.9570839880412798</v>
      </c>
      <c r="M6" s="249">
        <f>K6/I6</f>
        <v>7.239154692606451</v>
      </c>
      <c r="O6" s="150"/>
      <c r="P6" s="150"/>
      <c r="Q6" s="150"/>
      <c r="R6" s="150"/>
      <c r="S6" s="150"/>
      <c r="T6" s="150"/>
      <c r="U6" s="150"/>
      <c r="V6" s="150"/>
      <c r="W6" s="150"/>
      <c r="X6" s="150"/>
      <c r="Y6" s="150"/>
      <c r="Z6" s="150"/>
      <c r="AA6" s="150"/>
      <c r="AB6" s="150"/>
      <c r="AC6" s="150"/>
      <c r="AD6" s="150"/>
      <c r="AE6" s="150"/>
      <c r="AF6" s="150"/>
      <c r="AG6" s="150"/>
      <c r="AH6" s="150"/>
      <c r="AI6" s="150"/>
      <c r="AJ6" s="150"/>
      <c r="AK6" s="150"/>
      <c r="AL6" s="150"/>
      <c r="AM6" s="150"/>
      <c r="AN6" s="150"/>
      <c r="AO6" s="150"/>
      <c r="AP6" s="150"/>
      <c r="AQ6" s="150"/>
      <c r="AR6" s="150"/>
      <c r="AS6" s="150"/>
    </row>
    <row r="7" spans="1:45" s="17" customFormat="1" ht="12" customHeight="1">
      <c r="A7" s="39"/>
      <c r="B7" s="247" t="s">
        <v>29</v>
      </c>
      <c r="C7" s="163">
        <v>581.5389485753552</v>
      </c>
      <c r="D7" s="151">
        <f>C7/C$22*100</f>
        <v>2.9736855143092935</v>
      </c>
      <c r="E7" s="163">
        <v>2732.3721568524825</v>
      </c>
      <c r="F7" s="151">
        <f>E7/E$22*100</f>
        <v>2.558925774943122</v>
      </c>
      <c r="G7" s="152">
        <f aca="true" t="shared" si="0" ref="G7:G24">E7/C7</f>
        <v>4.698519615145647</v>
      </c>
      <c r="H7" s="188">
        <f>E7/E$23*100</f>
        <v>3.8252156146936613</v>
      </c>
      <c r="I7" s="250">
        <v>110.92030491560466</v>
      </c>
      <c r="J7" s="151">
        <f>I7/I$22*100</f>
        <v>1.7306129264458279</v>
      </c>
      <c r="K7" s="163">
        <v>791.8081219664338</v>
      </c>
      <c r="L7" s="151">
        <f>K7/K$22*100</f>
        <v>1.7009640697410546</v>
      </c>
      <c r="M7" s="251">
        <f aca="true" t="shared" si="1" ref="M7:M24">K7/I7</f>
        <v>7.1385317825162184</v>
      </c>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53"/>
      <c r="AN7" s="153"/>
      <c r="AO7" s="153"/>
      <c r="AP7" s="153"/>
      <c r="AQ7" s="153"/>
      <c r="AR7" s="153"/>
      <c r="AS7" s="153"/>
    </row>
    <row r="8" spans="1:45" s="17" customFormat="1" ht="12" customHeight="1">
      <c r="A8" s="39"/>
      <c r="B8" s="247" t="s">
        <v>113</v>
      </c>
      <c r="C8" s="163">
        <v>295.07274728144944</v>
      </c>
      <c r="D8" s="151">
        <f>C8/C$22*100</f>
        <v>1.5088474407567454</v>
      </c>
      <c r="E8" s="163">
        <v>1122.2618272318143</v>
      </c>
      <c r="F8" s="151">
        <f>E8/E$22*100</f>
        <v>1.0510225368590955</v>
      </c>
      <c r="G8" s="152">
        <f t="shared" si="0"/>
        <v>3.803339473304075</v>
      </c>
      <c r="H8" s="188">
        <f>E8/E$24*100</f>
        <v>3.174934910778708</v>
      </c>
      <c r="I8" s="250">
        <v>14.927724323315738</v>
      </c>
      <c r="J8" s="151">
        <f>I8/I$22*100</f>
        <v>0.23290697493129212</v>
      </c>
      <c r="K8" s="163">
        <v>119.22522945377108</v>
      </c>
      <c r="L8" s="151">
        <f>K8/K$22*100</f>
        <v>0.2561199183002249</v>
      </c>
      <c r="M8" s="251">
        <f t="shared" si="1"/>
        <v>7.98683221042287</v>
      </c>
      <c r="O8" s="153"/>
      <c r="P8" s="153"/>
      <c r="Q8" s="153"/>
      <c r="R8" s="153"/>
      <c r="S8" s="153"/>
      <c r="T8" s="153"/>
      <c r="U8" s="153"/>
      <c r="V8" s="153"/>
      <c r="W8" s="153"/>
      <c r="X8" s="153"/>
      <c r="Y8" s="153"/>
      <c r="Z8" s="153"/>
      <c r="AA8" s="153"/>
      <c r="AB8" s="153"/>
      <c r="AC8" s="153"/>
      <c r="AD8" s="153"/>
      <c r="AE8" s="153"/>
      <c r="AF8" s="153"/>
      <c r="AG8" s="153"/>
      <c r="AH8" s="153"/>
      <c r="AI8" s="153"/>
      <c r="AJ8" s="153"/>
      <c r="AK8" s="153"/>
      <c r="AL8" s="153"/>
      <c r="AM8" s="153"/>
      <c r="AN8" s="153"/>
      <c r="AO8" s="153"/>
      <c r="AP8" s="153"/>
      <c r="AQ8" s="153"/>
      <c r="AR8" s="153"/>
      <c r="AS8" s="153"/>
    </row>
    <row r="9" spans="1:45" s="17" customFormat="1" ht="12" customHeight="1">
      <c r="A9" s="39"/>
      <c r="B9" s="154"/>
      <c r="C9" s="163"/>
      <c r="D9" s="151"/>
      <c r="E9" s="163"/>
      <c r="F9" s="151"/>
      <c r="G9" s="152"/>
      <c r="H9" s="24"/>
      <c r="I9" s="250"/>
      <c r="J9" s="151"/>
      <c r="K9" s="163"/>
      <c r="L9" s="151"/>
      <c r="M9" s="251"/>
      <c r="O9" s="153"/>
      <c r="P9" s="153"/>
      <c r="Q9" s="153"/>
      <c r="R9" s="153"/>
      <c r="S9" s="153"/>
      <c r="T9" s="153"/>
      <c r="U9" s="153"/>
      <c r="V9" s="153"/>
      <c r="W9" s="153"/>
      <c r="X9" s="153"/>
      <c r="Y9" s="153"/>
      <c r="Z9" s="153"/>
      <c r="AA9" s="153"/>
      <c r="AB9" s="153"/>
      <c r="AC9" s="153"/>
      <c r="AD9" s="153"/>
      <c r="AE9" s="153"/>
      <c r="AF9" s="153"/>
      <c r="AG9" s="153"/>
      <c r="AH9" s="153"/>
      <c r="AI9" s="153"/>
      <c r="AJ9" s="153"/>
      <c r="AK9" s="153"/>
      <c r="AL9" s="153"/>
      <c r="AM9" s="153"/>
      <c r="AN9" s="153"/>
      <c r="AO9" s="153"/>
      <c r="AP9" s="153"/>
      <c r="AQ9" s="153"/>
      <c r="AR9" s="153"/>
      <c r="AS9" s="153"/>
    </row>
    <row r="10" spans="1:45" s="27" customFormat="1" ht="12" customHeight="1">
      <c r="A10" s="20" t="s">
        <v>31</v>
      </c>
      <c r="B10" s="149" t="s">
        <v>2</v>
      </c>
      <c r="C10" s="169">
        <v>5149.99925928217</v>
      </c>
      <c r="D10" s="167">
        <f>C10/C$22*100</f>
        <v>26.334398123372726</v>
      </c>
      <c r="E10" s="169">
        <v>24338.41907239469</v>
      </c>
      <c r="F10" s="167">
        <f>E10/E$22*100</f>
        <v>22.793457227093416</v>
      </c>
      <c r="G10" s="168">
        <f t="shared" si="0"/>
        <v>4.725907295720094</v>
      </c>
      <c r="H10" s="188"/>
      <c r="I10" s="252">
        <v>1005.5410181719615</v>
      </c>
      <c r="J10" s="167">
        <f>I10/I$22*100</f>
        <v>15.688762174283182</v>
      </c>
      <c r="K10" s="169">
        <v>6956.770370868788</v>
      </c>
      <c r="L10" s="167">
        <f>K10/K$22*100</f>
        <v>14.944550471267574</v>
      </c>
      <c r="M10" s="253">
        <f t="shared" si="1"/>
        <v>6.918435195727723</v>
      </c>
      <c r="O10" s="150"/>
      <c r="P10" s="150"/>
      <c r="Q10" s="150"/>
      <c r="R10" s="150"/>
      <c r="S10" s="150"/>
      <c r="T10" s="150"/>
      <c r="U10" s="150"/>
      <c r="V10" s="150"/>
      <c r="W10" s="150"/>
      <c r="X10" s="150"/>
      <c r="Y10" s="150"/>
      <c r="Z10" s="150"/>
      <c r="AA10" s="150"/>
      <c r="AB10" s="150"/>
      <c r="AC10" s="150"/>
      <c r="AD10" s="150"/>
      <c r="AE10" s="150"/>
      <c r="AF10" s="150"/>
      <c r="AG10" s="150"/>
      <c r="AH10" s="150"/>
      <c r="AI10" s="150"/>
      <c r="AJ10" s="150"/>
      <c r="AK10" s="150"/>
      <c r="AL10" s="150"/>
      <c r="AM10" s="150"/>
      <c r="AN10" s="150"/>
      <c r="AO10" s="150"/>
      <c r="AP10" s="150"/>
      <c r="AQ10" s="150"/>
      <c r="AR10" s="150"/>
      <c r="AS10" s="150"/>
    </row>
    <row r="11" spans="1:45" s="17" customFormat="1" ht="12" customHeight="1">
      <c r="A11" s="39"/>
      <c r="B11" s="247" t="s">
        <v>29</v>
      </c>
      <c r="C11" s="163">
        <v>3631.6613645359507</v>
      </c>
      <c r="D11" s="151">
        <f>C11/C$22*100</f>
        <v>18.570413588038296</v>
      </c>
      <c r="E11" s="163">
        <v>18410.2143955032</v>
      </c>
      <c r="F11" s="151">
        <f>E11/E$22*100</f>
        <v>17.241564997189172</v>
      </c>
      <c r="G11" s="152">
        <f t="shared" si="0"/>
        <v>5.069364279192819</v>
      </c>
      <c r="H11" s="188">
        <f>E11/E$23*100</f>
        <v>25.773589955132504</v>
      </c>
      <c r="I11" s="250">
        <v>894.8727325186275</v>
      </c>
      <c r="J11" s="151">
        <f>I11/I$22*100</f>
        <v>13.962081330365717</v>
      </c>
      <c r="K11" s="163">
        <v>6106.9928473814925</v>
      </c>
      <c r="L11" s="151">
        <f>K11/K$22*100</f>
        <v>13.11905639685001</v>
      </c>
      <c r="M11" s="251">
        <f t="shared" si="1"/>
        <v>6.824426117212562</v>
      </c>
      <c r="O11" s="153"/>
      <c r="P11" s="153"/>
      <c r="Q11" s="153"/>
      <c r="R11" s="153"/>
      <c r="S11" s="153"/>
      <c r="T11" s="153"/>
      <c r="U11" s="153"/>
      <c r="V11" s="153"/>
      <c r="W11" s="153"/>
      <c r="X11" s="153"/>
      <c r="Y11" s="153"/>
      <c r="Z11" s="153"/>
      <c r="AA11" s="153"/>
      <c r="AB11" s="153"/>
      <c r="AC11" s="153"/>
      <c r="AD11" s="153"/>
      <c r="AE11" s="153"/>
      <c r="AF11" s="153"/>
      <c r="AG11" s="153"/>
      <c r="AH11" s="153"/>
      <c r="AI11" s="153"/>
      <c r="AJ11" s="153"/>
      <c r="AK11" s="153"/>
      <c r="AL11" s="153"/>
      <c r="AM11" s="153"/>
      <c r="AN11" s="153"/>
      <c r="AO11" s="153"/>
      <c r="AP11" s="153"/>
      <c r="AQ11" s="153"/>
      <c r="AR11" s="153"/>
      <c r="AS11" s="153"/>
    </row>
    <row r="12" spans="1:45" s="17" customFormat="1" ht="12" customHeight="1">
      <c r="A12" s="39"/>
      <c r="B12" s="247" t="s">
        <v>113</v>
      </c>
      <c r="C12" s="163">
        <v>1518.3378947462072</v>
      </c>
      <c r="D12" s="151">
        <f>C12/C$22*100</f>
        <v>7.763984535334368</v>
      </c>
      <c r="E12" s="163">
        <v>5928.204676891444</v>
      </c>
      <c r="F12" s="151">
        <f>E12/E$22*100</f>
        <v>5.5518922299042</v>
      </c>
      <c r="G12" s="152">
        <f t="shared" si="0"/>
        <v>3.904404083836921</v>
      </c>
      <c r="H12" s="188">
        <f>E12/E$24*100</f>
        <v>16.77118790837787</v>
      </c>
      <c r="I12" s="250">
        <v>110.66828565333454</v>
      </c>
      <c r="J12" s="151">
        <f>I12/I$22*100</f>
        <v>1.7266808439174768</v>
      </c>
      <c r="K12" s="163">
        <v>849.7775234873004</v>
      </c>
      <c r="L12" s="151">
        <f>K12/K$22*100</f>
        <v>1.825494074417575</v>
      </c>
      <c r="M12" s="251">
        <f t="shared" si="1"/>
        <v>7.678600228336472</v>
      </c>
      <c r="O12" s="153"/>
      <c r="P12" s="153"/>
      <c r="Q12" s="153"/>
      <c r="R12" s="153"/>
      <c r="S12" s="153"/>
      <c r="T12" s="153"/>
      <c r="U12" s="153"/>
      <c r="V12" s="153"/>
      <c r="W12" s="153"/>
      <c r="X12" s="153"/>
      <c r="Y12" s="153"/>
      <c r="Z12" s="153"/>
      <c r="AA12" s="153"/>
      <c r="AB12" s="153"/>
      <c r="AC12" s="153"/>
      <c r="AD12" s="153"/>
      <c r="AE12" s="153"/>
      <c r="AF12" s="153"/>
      <c r="AG12" s="153"/>
      <c r="AH12" s="153"/>
      <c r="AI12" s="153"/>
      <c r="AJ12" s="153"/>
      <c r="AK12" s="153"/>
      <c r="AL12" s="153"/>
      <c r="AM12" s="153"/>
      <c r="AN12" s="153"/>
      <c r="AO12" s="153"/>
      <c r="AP12" s="153"/>
      <c r="AQ12" s="153"/>
      <c r="AR12" s="153"/>
      <c r="AS12" s="153"/>
    </row>
    <row r="13" spans="1:45" s="17" customFormat="1" ht="12" customHeight="1">
      <c r="A13" s="39"/>
      <c r="B13" s="154"/>
      <c r="C13" s="163"/>
      <c r="D13" s="151"/>
      <c r="E13" s="163"/>
      <c r="F13" s="151"/>
      <c r="G13" s="152"/>
      <c r="H13" s="24"/>
      <c r="I13" s="250"/>
      <c r="J13" s="151"/>
      <c r="K13" s="163"/>
      <c r="L13" s="151"/>
      <c r="M13" s="251"/>
      <c r="O13" s="153"/>
      <c r="P13" s="153"/>
      <c r="Q13" s="153"/>
      <c r="R13" s="153"/>
      <c r="S13" s="153"/>
      <c r="T13" s="153"/>
      <c r="U13" s="153"/>
      <c r="V13" s="153"/>
      <c r="W13" s="153"/>
      <c r="X13" s="153"/>
      <c r="Y13" s="153"/>
      <c r="Z13" s="153"/>
      <c r="AA13" s="153"/>
      <c r="AB13" s="153"/>
      <c r="AC13" s="153"/>
      <c r="AD13" s="153"/>
      <c r="AE13" s="153"/>
      <c r="AF13" s="153"/>
      <c r="AG13" s="153"/>
      <c r="AH13" s="153"/>
      <c r="AI13" s="153"/>
      <c r="AJ13" s="153"/>
      <c r="AK13" s="153"/>
      <c r="AL13" s="153"/>
      <c r="AM13" s="153"/>
      <c r="AN13" s="153"/>
      <c r="AO13" s="153"/>
      <c r="AP13" s="153"/>
      <c r="AQ13" s="153"/>
      <c r="AR13" s="153"/>
      <c r="AS13" s="153"/>
    </row>
    <row r="14" spans="1:45" s="27" customFormat="1" ht="12" customHeight="1">
      <c r="A14" s="20" t="s">
        <v>32</v>
      </c>
      <c r="B14" s="149" t="s">
        <v>2</v>
      </c>
      <c r="C14" s="169">
        <v>7840.473826201337</v>
      </c>
      <c r="D14" s="167">
        <f>C14/C$22*100</f>
        <v>40.09207551689022</v>
      </c>
      <c r="E14" s="169">
        <v>42008.309323049565</v>
      </c>
      <c r="F14" s="167">
        <f>E14/E$22*100</f>
        <v>39.341692609093066</v>
      </c>
      <c r="G14" s="168">
        <f t="shared" si="0"/>
        <v>5.357878905566392</v>
      </c>
      <c r="H14" s="188"/>
      <c r="I14" s="252">
        <v>2417.8265823466</v>
      </c>
      <c r="J14" s="167">
        <f>I14/I$22*100</f>
        <v>37.72367864023693</v>
      </c>
      <c r="K14" s="169">
        <v>17399.94344224827</v>
      </c>
      <c r="L14" s="167">
        <f>K14/K$22*100</f>
        <v>37.378599422911016</v>
      </c>
      <c r="M14" s="253">
        <f t="shared" si="1"/>
        <v>7.196522517078504</v>
      </c>
      <c r="O14" s="150"/>
      <c r="P14" s="150"/>
      <c r="Q14" s="150"/>
      <c r="R14" s="150"/>
      <c r="S14" s="150"/>
      <c r="T14" s="150"/>
      <c r="U14" s="150"/>
      <c r="V14" s="150"/>
      <c r="W14" s="150"/>
      <c r="X14" s="150"/>
      <c r="Y14" s="150"/>
      <c r="Z14" s="150"/>
      <c r="AA14" s="150"/>
      <c r="AB14" s="150"/>
      <c r="AC14" s="150"/>
      <c r="AD14" s="150"/>
      <c r="AE14" s="150"/>
      <c r="AF14" s="150"/>
      <c r="AG14" s="150"/>
      <c r="AH14" s="150"/>
      <c r="AI14" s="150"/>
      <c r="AJ14" s="150"/>
      <c r="AK14" s="150"/>
      <c r="AL14" s="150"/>
      <c r="AM14" s="150"/>
      <c r="AN14" s="150"/>
      <c r="AO14" s="150"/>
      <c r="AP14" s="150"/>
      <c r="AQ14" s="150"/>
      <c r="AR14" s="150"/>
      <c r="AS14" s="150"/>
    </row>
    <row r="15" spans="1:45" s="17" customFormat="1" ht="12" customHeight="1">
      <c r="A15" s="39"/>
      <c r="B15" s="247" t="s">
        <v>29</v>
      </c>
      <c r="C15" s="163">
        <v>4973.991604432929</v>
      </c>
      <c r="D15" s="151">
        <f>C15/C$22*100</f>
        <v>25.434387187020253</v>
      </c>
      <c r="E15" s="163">
        <v>28317.45765651707</v>
      </c>
      <c r="F15" s="151">
        <f>E15/E$22*100</f>
        <v>26.519913144479514</v>
      </c>
      <c r="G15" s="152">
        <f t="shared" si="0"/>
        <v>5.6931052379099185</v>
      </c>
      <c r="H15" s="188">
        <f>E15/E$23*100</f>
        <v>39.64334833543092</v>
      </c>
      <c r="I15" s="250">
        <v>2001.4014113700289</v>
      </c>
      <c r="J15" s="151">
        <f>I15/I$22*100</f>
        <v>31.22648424162975</v>
      </c>
      <c r="K15" s="163">
        <v>13977.818588128655</v>
      </c>
      <c r="L15" s="151">
        <f>K15/K$22*100</f>
        <v>30.02718276331773</v>
      </c>
      <c r="M15" s="251">
        <f t="shared" si="1"/>
        <v>6.984015554660948</v>
      </c>
      <c r="O15" s="153"/>
      <c r="P15" s="153"/>
      <c r="Q15" s="153"/>
      <c r="R15" s="153"/>
      <c r="S15" s="153"/>
      <c r="T15" s="153"/>
      <c r="U15" s="153"/>
      <c r="V15" s="153"/>
      <c r="W15" s="153"/>
      <c r="X15" s="153"/>
      <c r="Y15" s="153"/>
      <c r="Z15" s="153"/>
      <c r="AA15" s="153"/>
      <c r="AB15" s="153"/>
      <c r="AC15" s="153"/>
      <c r="AD15" s="153"/>
      <c r="AE15" s="153"/>
      <c r="AF15" s="153"/>
      <c r="AG15" s="153"/>
      <c r="AH15" s="153"/>
      <c r="AI15" s="153"/>
      <c r="AJ15" s="153"/>
      <c r="AK15" s="153"/>
      <c r="AL15" s="153"/>
      <c r="AM15" s="153"/>
      <c r="AN15" s="153"/>
      <c r="AO15" s="153"/>
      <c r="AP15" s="153"/>
      <c r="AQ15" s="153"/>
      <c r="AR15" s="153"/>
      <c r="AS15" s="153"/>
    </row>
    <row r="16" spans="1:45" s="17" customFormat="1" ht="12" customHeight="1">
      <c r="A16" s="39"/>
      <c r="B16" s="247" t="s">
        <v>113</v>
      </c>
      <c r="C16" s="163">
        <v>2866.482221768402</v>
      </c>
      <c r="D16" s="151">
        <f>C16/C$22*100</f>
        <v>14.657688329869936</v>
      </c>
      <c r="E16" s="163">
        <v>13690.851666532488</v>
      </c>
      <c r="F16" s="151">
        <f>E16/E$22*100</f>
        <v>12.821779464613545</v>
      </c>
      <c r="G16" s="152">
        <f t="shared" si="0"/>
        <v>4.776185794058849</v>
      </c>
      <c r="H16" s="188">
        <f>E16/E$24*100</f>
        <v>38.73210498621744</v>
      </c>
      <c r="I16" s="250">
        <v>416.42517097656923</v>
      </c>
      <c r="J16" s="151">
        <f>I16/I$22*100</f>
        <v>6.497194398607159</v>
      </c>
      <c r="K16" s="163">
        <v>3422.124854119615</v>
      </c>
      <c r="L16" s="151">
        <f>K16/K$22*100</f>
        <v>7.351416659593286</v>
      </c>
      <c r="M16" s="251">
        <f t="shared" si="1"/>
        <v>8.217862638068452</v>
      </c>
      <c r="O16" s="153"/>
      <c r="P16" s="153"/>
      <c r="Q16" s="153"/>
      <c r="R16" s="153"/>
      <c r="S16" s="153"/>
      <c r="T16" s="153"/>
      <c r="U16" s="153"/>
      <c r="V16" s="153"/>
      <c r="W16" s="153"/>
      <c r="X16" s="153"/>
      <c r="Y16" s="153"/>
      <c r="Z16" s="153"/>
      <c r="AA16" s="153"/>
      <c r="AB16" s="153"/>
      <c r="AC16" s="153"/>
      <c r="AD16" s="153"/>
      <c r="AE16" s="153"/>
      <c r="AF16" s="153"/>
      <c r="AG16" s="153"/>
      <c r="AH16" s="153"/>
      <c r="AI16" s="153"/>
      <c r="AJ16" s="153"/>
      <c r="AK16" s="153"/>
      <c r="AL16" s="153"/>
      <c r="AM16" s="153"/>
      <c r="AN16" s="153"/>
      <c r="AO16" s="153"/>
      <c r="AP16" s="153"/>
      <c r="AQ16" s="153"/>
      <c r="AR16" s="153"/>
      <c r="AS16" s="153"/>
    </row>
    <row r="17" spans="1:45" s="17" customFormat="1" ht="12" customHeight="1">
      <c r="A17" s="39"/>
      <c r="B17" s="154"/>
      <c r="C17" s="163"/>
      <c r="D17" s="151"/>
      <c r="E17" s="163"/>
      <c r="F17" s="151"/>
      <c r="G17" s="152"/>
      <c r="H17" s="24"/>
      <c r="I17" s="250"/>
      <c r="J17" s="151"/>
      <c r="K17" s="163"/>
      <c r="L17" s="151"/>
      <c r="M17" s="251"/>
      <c r="O17" s="153"/>
      <c r="P17" s="153"/>
      <c r="Q17" s="153"/>
      <c r="R17" s="153"/>
      <c r="S17" s="153"/>
      <c r="T17" s="153"/>
      <c r="U17" s="153"/>
      <c r="V17" s="153"/>
      <c r="W17" s="153"/>
      <c r="X17" s="153"/>
      <c r="Y17" s="153"/>
      <c r="Z17" s="153"/>
      <c r="AA17" s="153"/>
      <c r="AB17" s="153"/>
      <c r="AC17" s="153"/>
      <c r="AD17" s="153"/>
      <c r="AE17" s="153"/>
      <c r="AF17" s="153"/>
      <c r="AG17" s="153"/>
      <c r="AH17" s="153"/>
      <c r="AI17" s="153"/>
      <c r="AJ17" s="153"/>
      <c r="AK17" s="153"/>
      <c r="AL17" s="153"/>
      <c r="AM17" s="153"/>
      <c r="AN17" s="153"/>
      <c r="AO17" s="153"/>
      <c r="AP17" s="153"/>
      <c r="AQ17" s="153"/>
      <c r="AR17" s="153"/>
      <c r="AS17" s="153"/>
    </row>
    <row r="18" spans="1:45" s="27" customFormat="1" ht="12" customHeight="1">
      <c r="A18" s="20" t="s">
        <v>119</v>
      </c>
      <c r="B18" s="149" t="s">
        <v>2</v>
      </c>
      <c r="C18" s="169">
        <v>5689.083676185062</v>
      </c>
      <c r="D18" s="167">
        <f>C18/C$22*100</f>
        <v>29.090993404671035</v>
      </c>
      <c r="E18" s="169">
        <v>36576.7311317307</v>
      </c>
      <c r="F18" s="167">
        <f>E18/E$22*100</f>
        <v>34.2549018520113</v>
      </c>
      <c r="G18" s="168">
        <f t="shared" si="0"/>
        <v>6.429283380879716</v>
      </c>
      <c r="H18" s="188"/>
      <c r="I18" s="252">
        <v>2860.0919179101825</v>
      </c>
      <c r="J18" s="167">
        <f>I18/I$22*100</f>
        <v>44.62403928410278</v>
      </c>
      <c r="K18" s="169">
        <v>21282.802376875115</v>
      </c>
      <c r="L18" s="167">
        <f>K18/K$22*100</f>
        <v>45.719766117780146</v>
      </c>
      <c r="M18" s="253">
        <f t="shared" si="1"/>
        <v>7.441300135705455</v>
      </c>
      <c r="O18" s="150"/>
      <c r="P18" s="150"/>
      <c r="Q18" s="150"/>
      <c r="R18" s="150"/>
      <c r="S18" s="150"/>
      <c r="T18" s="150"/>
      <c r="U18" s="150"/>
      <c r="V18" s="150"/>
      <c r="W18" s="150"/>
      <c r="X18" s="150"/>
      <c r="Y18" s="150"/>
      <c r="Z18" s="150"/>
      <c r="AA18" s="150"/>
      <c r="AB18" s="150"/>
      <c r="AC18" s="150"/>
      <c r="AD18" s="150"/>
      <c r="AE18" s="150"/>
      <c r="AF18" s="150"/>
      <c r="AG18" s="150"/>
      <c r="AH18" s="150"/>
      <c r="AI18" s="150"/>
      <c r="AJ18" s="150"/>
      <c r="AK18" s="150"/>
      <c r="AL18" s="150"/>
      <c r="AM18" s="150"/>
      <c r="AN18" s="150"/>
      <c r="AO18" s="150"/>
      <c r="AP18" s="150"/>
      <c r="AQ18" s="150"/>
      <c r="AR18" s="150"/>
      <c r="AS18" s="150"/>
    </row>
    <row r="19" spans="1:45" s="17" customFormat="1" ht="12" customHeight="1">
      <c r="A19" s="39"/>
      <c r="B19" s="247" t="s">
        <v>29</v>
      </c>
      <c r="C19" s="163">
        <v>3387.120385169457</v>
      </c>
      <c r="D19" s="151">
        <f>C19/C$22*100</f>
        <v>17.31995913476633</v>
      </c>
      <c r="E19" s="163">
        <v>21970.495454217635</v>
      </c>
      <c r="F19" s="151">
        <f>E19/E$22*100</f>
        <v>20.5758454114944</v>
      </c>
      <c r="G19" s="152">
        <f t="shared" si="0"/>
        <v>6.4864820129853324</v>
      </c>
      <c r="H19" s="188">
        <f>E19/E$23*100</f>
        <v>30.757846094742913</v>
      </c>
      <c r="I19" s="250">
        <v>2052.1788871865047</v>
      </c>
      <c r="J19" s="151">
        <f>I19/I$22*100</f>
        <v>32.01873013463505</v>
      </c>
      <c r="K19" s="163">
        <v>14677.479747345013</v>
      </c>
      <c r="L19" s="151">
        <f>K19/K$22*100</f>
        <v>31.53019651097268</v>
      </c>
      <c r="M19" s="251">
        <f t="shared" si="1"/>
        <v>7.1521444056310015</v>
      </c>
      <c r="O19" s="153"/>
      <c r="P19" s="153"/>
      <c r="Q19" s="153"/>
      <c r="R19" s="153"/>
      <c r="S19" s="153"/>
      <c r="T19" s="153"/>
      <c r="U19" s="153"/>
      <c r="V19" s="153"/>
      <c r="W19" s="153"/>
      <c r="X19" s="153"/>
      <c r="Y19" s="153"/>
      <c r="Z19" s="153"/>
      <c r="AA19" s="153"/>
      <c r="AB19" s="153"/>
      <c r="AC19" s="153"/>
      <c r="AD19" s="153"/>
      <c r="AE19" s="153"/>
      <c r="AF19" s="153"/>
      <c r="AG19" s="153"/>
      <c r="AH19" s="153"/>
      <c r="AI19" s="153"/>
      <c r="AJ19" s="153"/>
      <c r="AK19" s="153"/>
      <c r="AL19" s="153"/>
      <c r="AM19" s="153"/>
      <c r="AN19" s="153"/>
      <c r="AO19" s="153"/>
      <c r="AP19" s="153"/>
      <c r="AQ19" s="153"/>
      <c r="AR19" s="153"/>
      <c r="AS19" s="153"/>
    </row>
    <row r="20" spans="1:45" s="17" customFormat="1" ht="12" customHeight="1">
      <c r="A20" s="39"/>
      <c r="B20" s="247" t="s">
        <v>113</v>
      </c>
      <c r="C20" s="163">
        <v>2301.9632910156006</v>
      </c>
      <c r="D20" s="151">
        <f>C20/C$22*100</f>
        <v>11.771034269904678</v>
      </c>
      <c r="E20" s="163">
        <v>14606.235677513068</v>
      </c>
      <c r="F20" s="151">
        <f>E20/E$22*100</f>
        <v>13.679056440516902</v>
      </c>
      <c r="G20" s="152">
        <f t="shared" si="0"/>
        <v>6.345121025396091</v>
      </c>
      <c r="H20" s="188">
        <f>E20/E$24*100</f>
        <v>41.321772194625986</v>
      </c>
      <c r="I20" s="250">
        <v>807.9130307236801</v>
      </c>
      <c r="J20" s="151">
        <f>I20/I$22*100</f>
        <v>12.605309149467766</v>
      </c>
      <c r="K20" s="163">
        <v>6605.322629530123</v>
      </c>
      <c r="L20" s="151">
        <f>K20/K$22*100</f>
        <v>14.189569606807511</v>
      </c>
      <c r="M20" s="251">
        <f t="shared" si="1"/>
        <v>8.17578424699187</v>
      </c>
      <c r="O20" s="153"/>
      <c r="P20" s="153"/>
      <c r="Q20" s="153"/>
      <c r="R20" s="153"/>
      <c r="S20" s="153"/>
      <c r="T20" s="153"/>
      <c r="U20" s="153"/>
      <c r="V20" s="153"/>
      <c r="W20" s="153"/>
      <c r="X20" s="153"/>
      <c r="Y20" s="153"/>
      <c r="Z20" s="153"/>
      <c r="AA20" s="153"/>
      <c r="AB20" s="153"/>
      <c r="AC20" s="153"/>
      <c r="AD20" s="153"/>
      <c r="AE20" s="153"/>
      <c r="AF20" s="153"/>
      <c r="AG20" s="153"/>
      <c r="AH20" s="153"/>
      <c r="AI20" s="153"/>
      <c r="AJ20" s="153"/>
      <c r="AK20" s="153"/>
      <c r="AL20" s="153"/>
      <c r="AM20" s="153"/>
      <c r="AN20" s="153"/>
      <c r="AO20" s="153"/>
      <c r="AP20" s="153"/>
      <c r="AQ20" s="153"/>
      <c r="AR20" s="153"/>
      <c r="AS20" s="153"/>
    </row>
    <row r="21" spans="1:45" s="17" customFormat="1" ht="12" customHeight="1">
      <c r="A21" s="39"/>
      <c r="B21" s="154"/>
      <c r="C21" s="163"/>
      <c r="D21" s="151"/>
      <c r="E21" s="163"/>
      <c r="F21" s="151"/>
      <c r="G21" s="152"/>
      <c r="H21" s="24"/>
      <c r="I21" s="250"/>
      <c r="J21" s="151"/>
      <c r="K21" s="163"/>
      <c r="L21" s="151"/>
      <c r="M21" s="251"/>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53"/>
      <c r="AL21" s="153"/>
      <c r="AM21" s="153"/>
      <c r="AN21" s="153"/>
      <c r="AO21" s="153"/>
      <c r="AP21" s="153"/>
      <c r="AQ21" s="153"/>
      <c r="AR21" s="153"/>
      <c r="AS21" s="153"/>
    </row>
    <row r="22" spans="1:45" s="27" customFormat="1" ht="12" customHeight="1">
      <c r="A22" s="259" t="s">
        <v>60</v>
      </c>
      <c r="B22" s="299" t="s">
        <v>2</v>
      </c>
      <c r="C22" s="300">
        <v>19556.16845752537</v>
      </c>
      <c r="D22" s="301">
        <f>C22/C$22*100</f>
        <v>100</v>
      </c>
      <c r="E22" s="300">
        <v>106778.09351125926</v>
      </c>
      <c r="F22" s="301">
        <f>E22/E$22*100</f>
        <v>100</v>
      </c>
      <c r="G22" s="302">
        <f t="shared" si="0"/>
        <v>5.460072290907792</v>
      </c>
      <c r="H22" s="324"/>
      <c r="I22" s="303">
        <v>6409.307547667663</v>
      </c>
      <c r="J22" s="301">
        <f>I22/I$22*100</f>
        <v>100</v>
      </c>
      <c r="K22" s="300">
        <v>46550.54954141237</v>
      </c>
      <c r="L22" s="301">
        <f>K22/K$22*100</f>
        <v>100</v>
      </c>
      <c r="M22" s="304">
        <f t="shared" si="1"/>
        <v>7.2629608105406085</v>
      </c>
      <c r="O22" s="150"/>
      <c r="P22" s="150"/>
      <c r="Q22" s="150"/>
      <c r="R22" s="150"/>
      <c r="S22" s="150"/>
      <c r="T22" s="150"/>
      <c r="U22" s="150"/>
      <c r="V22" s="150"/>
      <c r="W22" s="150"/>
      <c r="X22" s="150"/>
      <c r="Y22" s="150"/>
      <c r="Z22" s="150"/>
      <c r="AA22" s="150"/>
      <c r="AB22" s="150"/>
      <c r="AC22" s="150"/>
      <c r="AD22" s="150"/>
      <c r="AE22" s="150"/>
      <c r="AF22" s="150"/>
      <c r="AG22" s="150"/>
      <c r="AH22" s="150"/>
      <c r="AI22" s="150"/>
      <c r="AJ22" s="150"/>
      <c r="AK22" s="150"/>
      <c r="AL22" s="150"/>
      <c r="AM22" s="150"/>
      <c r="AN22" s="150"/>
      <c r="AO22" s="150"/>
      <c r="AP22" s="150"/>
      <c r="AQ22" s="150"/>
      <c r="AR22" s="150"/>
      <c r="AS22" s="150"/>
    </row>
    <row r="23" spans="1:45" s="27" customFormat="1" ht="12" customHeight="1">
      <c r="A23" s="305"/>
      <c r="B23" s="306" t="s">
        <v>29</v>
      </c>
      <c r="C23" s="307">
        <v>12574.312302713692</v>
      </c>
      <c r="D23" s="308">
        <f>C23/C$22*100</f>
        <v>64.29844542413417</v>
      </c>
      <c r="E23" s="307">
        <v>71430.53966309039</v>
      </c>
      <c r="F23" s="308">
        <f>E23/E$22*100</f>
        <v>66.89624932810621</v>
      </c>
      <c r="G23" s="309">
        <f t="shared" si="0"/>
        <v>5.680671669628787</v>
      </c>
      <c r="H23" s="269">
        <f>E23/E$23*100</f>
        <v>100</v>
      </c>
      <c r="I23" s="310">
        <v>5059.3733359907665</v>
      </c>
      <c r="J23" s="308">
        <f>I23/I$22*100</f>
        <v>78.93790863307635</v>
      </c>
      <c r="K23" s="307">
        <v>35554.0993048216</v>
      </c>
      <c r="L23" s="308">
        <f>K23/K$22*100</f>
        <v>76.37739974088149</v>
      </c>
      <c r="M23" s="311">
        <f t="shared" si="1"/>
        <v>7.027372155342063</v>
      </c>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row>
    <row r="24" spans="1:45" s="27" customFormat="1" ht="12" customHeight="1">
      <c r="A24" s="312"/>
      <c r="B24" s="313" t="s">
        <v>113</v>
      </c>
      <c r="C24" s="314">
        <v>6981.8561548116595</v>
      </c>
      <c r="D24" s="315">
        <f>C24/C$22*100</f>
        <v>35.70155457586573</v>
      </c>
      <c r="E24" s="314">
        <v>35347.55384816881</v>
      </c>
      <c r="F24" s="315">
        <f>E24/E$22*100</f>
        <v>33.10375067189374</v>
      </c>
      <c r="G24" s="316">
        <f t="shared" si="0"/>
        <v>5.062773145764178</v>
      </c>
      <c r="H24" s="275">
        <f>E24/E$24*100</f>
        <v>100</v>
      </c>
      <c r="I24" s="317">
        <v>1349.9342116768996</v>
      </c>
      <c r="J24" s="315">
        <f>I24/I$22*100</f>
        <v>21.062091366923692</v>
      </c>
      <c r="K24" s="314">
        <v>10996.45023659081</v>
      </c>
      <c r="L24" s="315">
        <f>K24/K$22*100</f>
        <v>23.6226002591186</v>
      </c>
      <c r="M24" s="318">
        <f t="shared" si="1"/>
        <v>8.145915661275765</v>
      </c>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50"/>
      <c r="AL24" s="150"/>
      <c r="AM24" s="150"/>
      <c r="AN24" s="150"/>
      <c r="AO24" s="150"/>
      <c r="AP24" s="150"/>
      <c r="AQ24" s="150"/>
      <c r="AR24" s="150"/>
      <c r="AS24" s="150"/>
    </row>
    <row r="25" spans="1:44" s="16" customFormat="1" ht="36.75" customHeight="1">
      <c r="A25" s="373" t="s">
        <v>146</v>
      </c>
      <c r="B25" s="374"/>
      <c r="C25" s="374"/>
      <c r="D25" s="374"/>
      <c r="E25" s="374"/>
      <c r="F25" s="374"/>
      <c r="G25" s="374"/>
      <c r="H25" s="374"/>
      <c r="I25" s="374"/>
      <c r="J25" s="374"/>
      <c r="K25" s="374"/>
      <c r="L25" s="374"/>
      <c r="M25" s="374"/>
      <c r="O25" s="157"/>
      <c r="P25" s="157"/>
      <c r="Q25" s="157"/>
      <c r="R25" s="157"/>
      <c r="S25" s="157"/>
      <c r="T25" s="157"/>
      <c r="U25" s="157"/>
      <c r="V25" s="157"/>
      <c r="W25" s="157"/>
      <c r="X25" s="157"/>
      <c r="Y25" s="157"/>
      <c r="Z25" s="157"/>
      <c r="AA25" s="157"/>
      <c r="AB25" s="157"/>
      <c r="AC25" s="157"/>
      <c r="AD25" s="157"/>
      <c r="AE25" s="157"/>
      <c r="AF25" s="157"/>
      <c r="AG25" s="157"/>
      <c r="AH25" s="157"/>
      <c r="AI25" s="157"/>
      <c r="AJ25" s="157"/>
      <c r="AK25" s="157"/>
      <c r="AL25" s="157"/>
      <c r="AM25" s="157"/>
      <c r="AN25" s="157"/>
      <c r="AO25" s="157"/>
      <c r="AP25" s="157"/>
      <c r="AQ25" s="157"/>
      <c r="AR25" s="157"/>
    </row>
    <row r="26" spans="1:45" ht="12.75">
      <c r="A26" s="245" t="s">
        <v>72</v>
      </c>
      <c r="N26" s="43"/>
      <c r="AS26" s="43"/>
    </row>
    <row r="27" spans="9:44" s="161" customFormat="1" ht="12" customHeight="1">
      <c r="I27" s="158"/>
      <c r="J27" s="158"/>
      <c r="K27" s="158"/>
      <c r="L27" s="159"/>
      <c r="M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0"/>
      <c r="AM27" s="160"/>
      <c r="AN27" s="160"/>
      <c r="AO27" s="160"/>
      <c r="AP27" s="160"/>
      <c r="AQ27" s="160"/>
      <c r="AR27" s="160"/>
    </row>
    <row r="28" spans="3:45" ht="12.75">
      <c r="C28" s="162"/>
      <c r="N28" s="43"/>
      <c r="AS28" s="43"/>
    </row>
  </sheetData>
  <sheetProtection/>
  <mergeCells count="11">
    <mergeCell ref="E4:F4"/>
    <mergeCell ref="G4:G5"/>
    <mergeCell ref="H4:H5"/>
    <mergeCell ref="I4:J4"/>
    <mergeCell ref="A25:M25"/>
    <mergeCell ref="K4:L4"/>
    <mergeCell ref="M4:M5"/>
    <mergeCell ref="A3:B5"/>
    <mergeCell ref="I3:M3"/>
    <mergeCell ref="C3:H3"/>
    <mergeCell ref="C4:D4"/>
  </mergeCells>
  <hyperlinks>
    <hyperlink ref="K1" location="sommaire!A1" display="Retour au sommaire "/>
  </hyperlink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Mémento du tourisme 2012</dc:title>
  <dc:subject>Fréquentation des hébergements en 2011</dc:subject>
  <dc:creator>dgcis</dc:creator>
  <cp:keywords/>
  <dc:description/>
  <cp:lastModifiedBy>mpiraux-adc</cp:lastModifiedBy>
  <cp:lastPrinted>2012-01-05T16:21:20Z</cp:lastPrinted>
  <dcterms:created xsi:type="dcterms:W3CDTF">2011-06-21T08:22:47Z</dcterms:created>
  <dcterms:modified xsi:type="dcterms:W3CDTF">2012-11-05T10:38:33Z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