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3380" windowHeight="8475" tabRatio="900" activeTab="0"/>
  </bookViews>
  <sheets>
    <sheet name="Sommaire" sheetId="1" r:id="rId1"/>
    <sheet name="consommation touristique" sheetId="2" r:id="rId2"/>
    <sheet name="évol. dépense touristique" sheetId="3" r:id="rId3"/>
    <sheet name="struct. dép. touristique" sheetId="4" r:id="rId4"/>
    <sheet name="contrib. évol. volume (page 13)" sheetId="5" r:id="rId5"/>
    <sheet name="dép. tous visiteurs par poste" sheetId="6" r:id="rId6"/>
    <sheet name="dép. visiteurs fçais par poste" sheetId="7" r:id="rId7"/>
    <sheet name="dép. visiteurs étrang par poste" sheetId="8" r:id="rId8"/>
    <sheet name="contrib. évol. volume (page 22)" sheetId="9" r:id="rId9"/>
    <sheet name="Part des visiteurs étrangers" sheetId="10" r:id="rId10"/>
    <sheet name="Struct détaillée 2012" sheetId="11" r:id="rId11"/>
    <sheet name="Struct agrégée 2005-2012" sheetId="12" r:id="rId12"/>
    <sheet name="nuitée et dep Français" sheetId="13" r:id="rId13"/>
    <sheet name="nuitée et dep étrangers" sheetId="14" r:id="rId14"/>
    <sheet name="dépenses hébergement " sheetId="15" r:id="rId15"/>
    <sheet name="dépenses nourriture" sheetId="16" r:id="rId16"/>
    <sheet name="dépenses transport" sheetId="17" r:id="rId17"/>
  </sheets>
  <definedNames>
    <definedName name="_xlnm.Print_Area" localSheetId="8">'contrib. évol. volume (page 22)'!#REF!</definedName>
    <definedName name="_xlnm.Print_Area" localSheetId="5">'dép. tous visiteurs par poste'!$A$1:$U$59</definedName>
    <definedName name="_xlnm.Print_Area" localSheetId="7">'dép. visiteurs étrang par poste'!$A$1:$U$60</definedName>
    <definedName name="_xlnm.Print_Area" localSheetId="6">'dép. visiteurs fçais par poste'!$A$1:$U$59</definedName>
  </definedNames>
  <calcPr fullCalcOnLoad="1"/>
</workbook>
</file>

<file path=xl/sharedStrings.xml><?xml version="1.0" encoding="utf-8"?>
<sst xmlns="http://schemas.openxmlformats.org/spreadsheetml/2006/main" count="552" uniqueCount="183">
  <si>
    <t>Dépense du tourisme intérieur (visiteurs français et visiteurs étrangers)</t>
  </si>
  <si>
    <t>2008</t>
  </si>
  <si>
    <t>2009</t>
  </si>
  <si>
    <t>2010</t>
  </si>
  <si>
    <t>2011</t>
  </si>
  <si>
    <t>I Dépenses en services caractéristiques</t>
  </si>
  <si>
    <t xml:space="preserve">   </t>
  </si>
  <si>
    <t>1. Hébergements touristiques marchands</t>
  </si>
  <si>
    <t>Hôtels</t>
  </si>
  <si>
    <r>
      <t xml:space="preserve">Campings </t>
    </r>
    <r>
      <rPr>
        <vertAlign val="superscript"/>
        <sz val="8"/>
        <rFont val="Arial"/>
        <family val="2"/>
      </rPr>
      <t>(1)</t>
    </r>
  </si>
  <si>
    <t>Gîtes ruraux et autres locations saisonnières</t>
  </si>
  <si>
    <r>
      <t xml:space="preserve">Autres hébergements marchands </t>
    </r>
    <r>
      <rPr>
        <vertAlign val="superscript"/>
        <sz val="8"/>
        <rFont val="Arial"/>
        <family val="2"/>
      </rPr>
      <t>(2)</t>
    </r>
  </si>
  <si>
    <t>2. Restaurants et cafés</t>
  </si>
  <si>
    <t>3. Services de transport non urbain</t>
  </si>
  <si>
    <t xml:space="preserve">Transport par avion </t>
  </si>
  <si>
    <r>
      <t xml:space="preserve">Transport par train </t>
    </r>
    <r>
      <rPr>
        <vertAlign val="superscript"/>
        <sz val="8"/>
        <rFont val="Arial"/>
        <family val="2"/>
      </rPr>
      <t>(3)</t>
    </r>
  </si>
  <si>
    <t>Transport par autocar</t>
  </si>
  <si>
    <t>Transport fluvial et maritime</t>
  </si>
  <si>
    <t xml:space="preserve">4. Location de courte durée de matériel </t>
  </si>
  <si>
    <t>Location de véhicules de tourisme</t>
  </si>
  <si>
    <t>Location d'articles de sports et loisirs</t>
  </si>
  <si>
    <t>5. Services des voyagistes et agences de voyages</t>
  </si>
  <si>
    <t>6. Services culturels, sportifs et de loisirs</t>
  </si>
  <si>
    <t>Musées, spectacles et autres activités culturelles</t>
  </si>
  <si>
    <t>Parcs d'attraction et autres services récréatifs</t>
  </si>
  <si>
    <t>Casinos</t>
  </si>
  <si>
    <t>Remontées mécaniques</t>
  </si>
  <si>
    <t>II Autres postes de dépenses</t>
  </si>
  <si>
    <t>Carburants</t>
  </si>
  <si>
    <t>Péages</t>
  </si>
  <si>
    <r>
      <t xml:space="preserve">Aliments et boissons </t>
    </r>
    <r>
      <rPr>
        <vertAlign val="superscript"/>
        <sz val="8"/>
        <rFont val="Arial"/>
        <family val="2"/>
      </rPr>
      <t>(4)</t>
    </r>
  </si>
  <si>
    <r>
      <t xml:space="preserve">Biens de consommation durables spécifiques </t>
    </r>
    <r>
      <rPr>
        <vertAlign val="superscript"/>
        <sz val="8"/>
        <rFont val="Arial"/>
        <family val="2"/>
      </rPr>
      <t>(5)</t>
    </r>
  </si>
  <si>
    <r>
      <t xml:space="preserve">Autres biens de consommation </t>
    </r>
    <r>
      <rPr>
        <vertAlign val="superscript"/>
        <sz val="8"/>
        <rFont val="Arial"/>
        <family val="2"/>
      </rPr>
      <t>(6)</t>
    </r>
  </si>
  <si>
    <t>Taxis et autres services de transport urbain</t>
  </si>
  <si>
    <r>
      <t xml:space="preserve">Autres services </t>
    </r>
    <r>
      <rPr>
        <vertAlign val="superscript"/>
        <sz val="8"/>
        <rFont val="Arial"/>
        <family val="2"/>
      </rPr>
      <t>(7)</t>
    </r>
  </si>
  <si>
    <t>III Dépense touristique (III = I + II)</t>
  </si>
  <si>
    <r>
      <t xml:space="preserve">IV Hébergement touristique non marchand </t>
    </r>
    <r>
      <rPr>
        <b/>
        <vertAlign val="superscript"/>
        <sz val="8"/>
        <rFont val="Arial"/>
        <family val="2"/>
      </rPr>
      <t>(8)</t>
    </r>
  </si>
  <si>
    <t>V Consommation touristique (V = III + IV)</t>
  </si>
  <si>
    <r>
      <t>(1)</t>
    </r>
    <r>
      <rPr>
        <sz val="8"/>
        <rFont val="Arial"/>
        <family val="2"/>
      </rPr>
      <t xml:space="preserve"> Y compris campings municipaux.</t>
    </r>
  </si>
  <si>
    <r>
      <t>(2)</t>
    </r>
    <r>
      <rPr>
        <sz val="8"/>
        <rFont val="Arial"/>
        <family val="2"/>
      </rPr>
      <t xml:space="preserve"> Résidences de tourisme et résidences hôtelières, villages de vacances, auberges de jeunesse, etc.</t>
    </r>
  </si>
  <si>
    <r>
      <t>(3)</t>
    </r>
    <r>
      <rPr>
        <sz val="8"/>
        <rFont val="Arial"/>
        <family val="2"/>
      </rPr>
      <t xml:space="preserve"> Hors transilien.</t>
    </r>
  </si>
  <si>
    <r>
      <t>(4)</t>
    </r>
    <r>
      <rPr>
        <sz val="8"/>
        <rFont val="Arial"/>
        <family val="2"/>
      </rPr>
      <t xml:space="preserve"> Hors restaurants et cafés.</t>
    </r>
  </si>
  <si>
    <r>
      <t>(5)</t>
    </r>
    <r>
      <rPr>
        <sz val="8"/>
        <rFont val="Arial"/>
        <family val="2"/>
      </rPr>
      <t xml:space="preserve"> Camping-cars, bateaux de plaisance, articles de voyage et de maroquinerie et certains types de matériels de sport utilisés spécifiquement sur les lieux de vacances.</t>
    </r>
  </si>
  <si>
    <r>
      <t>(6)</t>
    </r>
    <r>
      <rPr>
        <sz val="8"/>
        <rFont val="Arial"/>
        <family val="2"/>
      </rPr>
      <t xml:space="preserve"> Shopping en produits locaux, souvenirs, cadeaux, etc. </t>
    </r>
  </si>
  <si>
    <r>
      <t>(8)</t>
    </r>
    <r>
      <rPr>
        <sz val="8"/>
        <rFont val="Arial"/>
        <family val="2"/>
      </rPr>
      <t xml:space="preserve"> Résidences secondaires de vacances (valeur locative imputée).</t>
    </r>
  </si>
  <si>
    <t>Dépense du tourisme interne (visiteurs français)</t>
  </si>
  <si>
    <t>Dépense du tourisme récepteur (visiteurs étrangers)</t>
  </si>
  <si>
    <t>Part des visiteurs étrangers dans la dépense touristique intérieure</t>
  </si>
  <si>
    <t>En %</t>
  </si>
  <si>
    <t xml:space="preserve">   1. Hébergements touristiques marchands</t>
  </si>
  <si>
    <t xml:space="preserve">   2. Restaurants et cafés</t>
  </si>
  <si>
    <t xml:space="preserve">   3. Services de transport non urbain</t>
  </si>
  <si>
    <t xml:space="preserve">  4. Location de courte durée de matériel </t>
  </si>
  <si>
    <t xml:space="preserve">  5. Services des voyagistes et agences de voyages</t>
  </si>
  <si>
    <t xml:space="preserve">  6. Services culturels, sportifs et de loisirs</t>
  </si>
  <si>
    <t>Structure de la dépense touristique en 2012</t>
  </si>
  <si>
    <t xml:space="preserve">Montant (en milliards d'euros courants) </t>
  </si>
  <si>
    <t>Poids dans la dépense totale (en %)</t>
  </si>
  <si>
    <t>Tous visiteurs</t>
  </si>
  <si>
    <t>Visiteurs français</t>
  </si>
  <si>
    <t>Visiteurs étrangers</t>
  </si>
  <si>
    <t>Répartition de la dépense touristique selon les postes de consommation</t>
  </si>
  <si>
    <t>Répartition des nuitées et des dépenses en hébergements marchands des touristes français selon le type d'hébergement</t>
  </si>
  <si>
    <t>Répartition des nuitées et des dépenses en hébergements marchands des touristes étrangers selon le type d'hébergement</t>
  </si>
  <si>
    <t>Dépenses d'hébergement</t>
  </si>
  <si>
    <t>Dépenses de transport</t>
  </si>
  <si>
    <t>Évolution des carburants (volumes utilisés et prix) et des distances parcourues en voiture</t>
  </si>
  <si>
    <r>
      <t>(7)</t>
    </r>
    <r>
      <rPr>
        <sz val="8"/>
        <rFont val="Arial"/>
        <family val="2"/>
      </rPr>
      <t xml:space="preserve"> Réparation autos, soins corporels, etc.</t>
    </r>
  </si>
  <si>
    <t>Évolution des nuitées et des dépenses de nourriture</t>
  </si>
  <si>
    <t>Évolution des nuitées et des dépenses d'hôtel des touristes français et des touristes étrangers</t>
  </si>
  <si>
    <t>Évolution des dépenses en hébergement selon le type d'hébergement</t>
  </si>
  <si>
    <t>Valeurs
(en milliards d'euros courants)</t>
  </si>
  <si>
    <t>Évolution des prix
(en %)</t>
  </si>
  <si>
    <t>Source : Compte satellite du tourisme, base 2005, Dgcis.</t>
  </si>
  <si>
    <t>Évolution du trafic passagers des compagnies françaises de transport aérien et ferroviaire et des dépenses touristiques associées *</t>
  </si>
  <si>
    <t>* Moyenne annuelle des prix mensuels du gasoil et de l'essence pondérés par les quantités consommées.</t>
  </si>
  <si>
    <t>Sources : Compte satellite du tourisme, base 2005, Dgcis ; DGAC ; SNCF.</t>
  </si>
  <si>
    <t>Hébergements touristiques marchands</t>
  </si>
  <si>
    <t>Restaurants et cafés</t>
  </si>
  <si>
    <t>Services de transport non urbain</t>
  </si>
  <si>
    <t>Hébergement touristique non marchand</t>
  </si>
  <si>
    <t>Autres postes de dépenses</t>
  </si>
  <si>
    <t>Autres dépenses en services caractéristiques (locations de voitures, agences de voyages, culture, sports, loisirs,…)</t>
  </si>
  <si>
    <t>Évolution 2012/2011 (en %)</t>
  </si>
  <si>
    <t>Boissons et aliments</t>
  </si>
  <si>
    <t>Péages, carburants, location de véhicules de tourisme</t>
  </si>
  <si>
    <t xml:space="preserve">Services des voyagistes et agences de voyages </t>
  </si>
  <si>
    <t>Activités culturelles, sportives et de loisirs</t>
  </si>
  <si>
    <t>Autres dépenses (transports sur place, shopping, etc.)</t>
  </si>
  <si>
    <t>Ensemble des visiteurs</t>
  </si>
  <si>
    <t>Volume</t>
  </si>
  <si>
    <t>Prix</t>
  </si>
  <si>
    <t>Valeur</t>
  </si>
  <si>
    <t>Base 100 en 2005</t>
  </si>
  <si>
    <t>Secteurs</t>
  </si>
  <si>
    <t>Autres dépenses en services caractéristiques (locations de véhicules, agences de voyages, culture, sports, loisirs, …)</t>
  </si>
  <si>
    <t>Source : Compte satellite du tourisme, base 2005, Dgcis ; Comptes nationaux, base 2005, Insee.</t>
  </si>
  <si>
    <t>Tableau 2 : Poids de la consommation touristique dans le PIB</t>
  </si>
  <si>
    <t xml:space="preserve">Tableau 1 : Évolution de la consommation touristique </t>
  </si>
  <si>
    <t>Note de lecture : la consommation touristique intérieure représente 7,33 % du PIB de l'année 2012, dont 4,86 % pour la consommation des visiteurs français et 2,47 % pour celle des visiteurs étrangers.</t>
  </si>
  <si>
    <t>Évolution de la consommation touristique</t>
  </si>
  <si>
    <r>
      <t>Consommation touristique intérieure</t>
    </r>
    <r>
      <rPr>
        <sz val="8"/>
        <rFont val="Arial"/>
        <family val="2"/>
      </rPr>
      <t xml:space="preserve"> (en milliards d'euros courants) </t>
    </r>
  </si>
  <si>
    <r>
      <t xml:space="preserve">      Visiteurs français</t>
    </r>
    <r>
      <rPr>
        <i/>
        <sz val="8"/>
        <rFont val="Arial"/>
        <family val="2"/>
      </rPr>
      <t xml:space="preserve"> </t>
    </r>
  </si>
  <si>
    <r>
      <t xml:space="preserve">      Visiteurs étrangers</t>
    </r>
    <r>
      <rPr>
        <i/>
        <sz val="8"/>
        <rFont val="Arial"/>
        <family val="2"/>
      </rPr>
      <t xml:space="preserve"> </t>
    </r>
  </si>
  <si>
    <r>
      <t xml:space="preserve">Évolution </t>
    </r>
    <r>
      <rPr>
        <sz val="8"/>
        <rFont val="Arial"/>
        <family val="2"/>
      </rPr>
      <t>(en %)</t>
    </r>
  </si>
  <si>
    <r>
      <t xml:space="preserve">Contribution à l'évolution </t>
    </r>
    <r>
      <rPr>
        <sz val="8"/>
        <rFont val="Arial"/>
        <family val="2"/>
      </rPr>
      <t>(en points de %)</t>
    </r>
  </si>
  <si>
    <r>
      <t xml:space="preserve">Produit intérieur brut </t>
    </r>
    <r>
      <rPr>
        <sz val="8"/>
        <rFont val="Arial"/>
        <family val="2"/>
      </rPr>
      <t xml:space="preserve">(en milliards d'euros courants) </t>
    </r>
  </si>
  <si>
    <r>
      <t xml:space="preserve">Poids de la consommation touristique intérieure dans le PIB </t>
    </r>
    <r>
      <rPr>
        <sz val="8"/>
        <rFont val="Arial"/>
        <family val="2"/>
      </rPr>
      <t>(en %)</t>
    </r>
  </si>
  <si>
    <t>Contributions à l'évolution en volume
(en points de %)</t>
  </si>
  <si>
    <t>Évolution en volume
aux prix de l'année précédente
(en %)</t>
  </si>
  <si>
    <t>Note de lecture : La consommation du tourisme interne s’élève en valeur à 98,8 milliards d’euros en 2012. Elle est en hausse de 0,8 % par rapport à 2011 dont - 1,1 % en volume et + 1,9 % en prix. La consommation en restaurants et cafés contribue pour - 0,3 point à l’évolution en volume.</t>
  </si>
  <si>
    <t>Note de lecture : La consommation du tourisme récepteur s’élève en valeur à 50,3 milliards d’euros en 2012. Elle est en hausse de 7,5 % par rapport à 2011 dont + 4,3 % en volume et + 3,1 % en prix. Le transport par avion contribue pour + 2,3 points à l’évolution en volume.</t>
  </si>
  <si>
    <t>SOMMAIRE</t>
  </si>
  <si>
    <t>Consommation touristique (page 10)</t>
  </si>
  <si>
    <t>Evolution de la dépense touristique (page 11)</t>
  </si>
  <si>
    <t>Structure de la dépense touristique (page 12)</t>
  </si>
  <si>
    <t>Dépense touristique (pages 15-23)</t>
  </si>
  <si>
    <t>Dépense du tourisme intérieur (pages 16-17)</t>
  </si>
  <si>
    <t>Dépense du tourisme interne (pages 18-19)</t>
  </si>
  <si>
    <t>Dépense du tourisme récepteur (pages 20-21)</t>
  </si>
  <si>
    <t>Contribution des postes de dépenses à l'évolution en volume de la consommation touristique (page 22)</t>
  </si>
  <si>
    <t>Part des visiteurs étrangers dans la dépense touristique intérieure (page 23)</t>
  </si>
  <si>
    <t>Structure de la dépense touristique par année (pages 25-27)</t>
  </si>
  <si>
    <t>Structure de la dépense touristique en 2012 (page 26)</t>
  </si>
  <si>
    <t>Répartition de la dépense touristique selon les postes de consommation (page 27)</t>
  </si>
  <si>
    <t>Dépenses d'hébergement, de nourriture et de transport (pages 29-34)</t>
  </si>
  <si>
    <t>Répartition des nuitées et des dépenses en hébergements marchands des touristes français selon le type d'hébergement (page 30)</t>
  </si>
  <si>
    <t>Répartition des nuitées et des dépenses en hébergements marchands des touristes étrangers selon le type d'hébergement (page 31)</t>
  </si>
  <si>
    <t>Retour au sommaire</t>
  </si>
  <si>
    <t>Analyse des résultats (pages 10-13)</t>
  </si>
  <si>
    <t>Évolution de la dépense touristique</t>
  </si>
  <si>
    <t>Ensemble des visiteurs (Graphique 1)</t>
  </si>
  <si>
    <t>Visiteurs français (Graphique 2)</t>
  </si>
  <si>
    <t>Visiteurs étrangers (Graphique 3)</t>
  </si>
  <si>
    <t>Structure de la dépense touristique en 2012 (graphique 4)</t>
  </si>
  <si>
    <t xml:space="preserve">Contribution des postes de dépenses à l'évolution en volume de la consommation touristique </t>
  </si>
  <si>
    <t>Consommation touristique intérieure</t>
  </si>
  <si>
    <t>Consommation touristique des visteurs français</t>
  </si>
  <si>
    <t>Consommation touristique des visteurs étrangers</t>
  </si>
  <si>
    <t>Aliments et boissons</t>
  </si>
  <si>
    <t>Ensemble de la dépense touristique</t>
  </si>
  <si>
    <t>Nuitées</t>
  </si>
  <si>
    <t xml:space="preserve">Ensemble </t>
  </si>
  <si>
    <t>Dépenses en hébergement</t>
  </si>
  <si>
    <t>Dépenses d'hébergement à l'hôtel des touristes français</t>
  </si>
  <si>
    <t>Dépenses d'hébergement à l'hôtel des touristes étrangers</t>
  </si>
  <si>
    <t>Nuitées à l'hôtel des touristes français</t>
  </si>
  <si>
    <t>Nuitées à l'hôtel des touristes étrangers</t>
  </si>
  <si>
    <t>Touristes français</t>
  </si>
  <si>
    <r>
      <t>Campings</t>
    </r>
    <r>
      <rPr>
        <vertAlign val="superscript"/>
        <sz val="8"/>
        <rFont val="Arial"/>
        <family val="2"/>
      </rPr>
      <t xml:space="preserve"> </t>
    </r>
    <r>
      <rPr>
        <b/>
        <vertAlign val="superscript"/>
        <sz val="8"/>
        <rFont val="Arial"/>
        <family val="2"/>
      </rPr>
      <t>(1)</t>
    </r>
  </si>
  <si>
    <r>
      <t xml:space="preserve">Autres hébergements touristiques marchands </t>
    </r>
    <r>
      <rPr>
        <b/>
        <vertAlign val="superscript"/>
        <sz val="8"/>
        <rFont val="Arial"/>
        <family val="2"/>
      </rPr>
      <t>(2)</t>
    </r>
  </si>
  <si>
    <t>Ensemble des hébergements touristiques marchands</t>
  </si>
  <si>
    <r>
      <t>(1)</t>
    </r>
    <r>
      <rPr>
        <i/>
        <sz val="8"/>
        <rFont val="Arial"/>
        <family val="2"/>
      </rPr>
      <t xml:space="preserve"> Y compris campings municipaux.</t>
    </r>
  </si>
  <si>
    <r>
      <t>(2)</t>
    </r>
    <r>
      <rPr>
        <i/>
        <sz val="8"/>
        <rFont val="Arial"/>
        <family val="2"/>
      </rPr>
      <t xml:space="preserve"> Résidences de tourisme et résidences hôtelières, villages de vacances, auberges de jeunesse, etc.</t>
    </r>
  </si>
  <si>
    <t>Touristes étrangers</t>
  </si>
  <si>
    <t>Dépenses en restaurants et cafés</t>
  </si>
  <si>
    <t>Dépenses en aliments et boissons</t>
  </si>
  <si>
    <t>Nuitées à l'hôtel</t>
  </si>
  <si>
    <t>Nuitées dans les autres hébergements touristiques (y compris non marchands)</t>
  </si>
  <si>
    <t>Dépenses touristiques en transport aérien</t>
  </si>
  <si>
    <t>Trafic passagers des transporteurs aériens français</t>
  </si>
  <si>
    <t>Dépenses touristiques en transport ferroviaire</t>
  </si>
  <si>
    <t xml:space="preserve">Trafic passagers des trains grandes lignes et intercités </t>
  </si>
  <si>
    <t>* Ensemble des visiteurs.</t>
  </si>
  <si>
    <t xml:space="preserve">Volume des carburants utilisés par les visiteurs français </t>
  </si>
  <si>
    <t>Distances parcourues en voiture par les visiteurs français (km)</t>
  </si>
  <si>
    <t>Volume des carburants utilisés par les visiteurs étrangers</t>
  </si>
  <si>
    <t>Trafic en France des voitures immatriculées à l'étranger (véhicule-km)</t>
  </si>
  <si>
    <t>Prix moyen des carburants utilisés par les visiteurs français *</t>
  </si>
  <si>
    <t>Prix moyen des carburants utilisés par les visiteurs étrangers *</t>
  </si>
  <si>
    <t>Note de lecture : en 2012, la consommation touristique des visiteurs étrangers s'élève à 50,3 milliards d'euros et s'incrit en hausse de 7,5 % par rapport à 2011. Les visiteurs étrangers contribuent en 2012 à 2,4 points de croissance de la consommation touristique.</t>
  </si>
  <si>
    <t>Contributions des postes de dépenses à l'évolution en volume de la consommation touristique des visiteurs en 2012 (Graphique 5)</t>
  </si>
  <si>
    <t>Évolution de la consommation touristique (en %)</t>
  </si>
  <si>
    <t>En points de %</t>
  </si>
  <si>
    <t>Note de lecture : La consommation touristique intérieure s'élève en valeur à 149,0 milliards d'euros en 2012. Elle est en hausse de + 3,0 % par rapport à 2011 dont +0,6 % en volume et + 2,3 % en prix. Le transport par avion contribue pour +0,8 point à l'évolution en volume.</t>
  </si>
  <si>
    <t>Indices de volumes chaînés, base 100 en 2005</t>
  </si>
  <si>
    <t>Sources : Compte satellite du tourisme, base 2005, Dgcis; SDT, Dgcis, Banque de France ; SOeS, DIREM, MEDDE.</t>
  </si>
  <si>
    <t>Évolution des nuitées et des dépenses de nourriture (page 33)</t>
  </si>
  <si>
    <t>Évolution des dépenses en hébergement selon le type d'hébergement (page 32)</t>
  </si>
  <si>
    <t>Évolution des nuitées et des dépenses d'hôtel des touristes français et des touristes étrangers (page 32)</t>
  </si>
  <si>
    <t>Évolution du trafic passagers des compagnies françaises de transport aérien et ferroviaire et des dépenses touristiques associées * (page 34)</t>
  </si>
  <si>
    <t>Évolution des carburants (volumes utilisés et prix) et des distances parcourues en voiture (page 34)</t>
  </si>
  <si>
    <t>Contribution des postes de dépenses à l'évolution en volume de la consommation touristique (page 13)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</si>
</sst>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%"/>
    <numFmt numFmtId="167" formatCode="#,##0.0"/>
    <numFmt numFmtId="168" formatCode="0.0000000"/>
    <numFmt numFmtId="169" formatCode="0.000000"/>
    <numFmt numFmtId="170" formatCode="0.00000"/>
    <numFmt numFmtId="171" formatCode="0.0000"/>
    <numFmt numFmtId="172" formatCode="0.00000000"/>
    <numFmt numFmtId="173" formatCode="#,##0.000"/>
    <numFmt numFmtId="174" formatCode="#,##0.0000"/>
    <numFmt numFmtId="175" formatCode="[$€-2]\ #,##0.0"/>
    <numFmt numFmtId="176" formatCode="[$€-2]\ #,##0.00"/>
    <numFmt numFmtId="177" formatCode="[$€-2]\ #,##0"/>
    <numFmt numFmtId="178" formatCode="#,##0.0\ &quot;F&quot;"/>
    <numFmt numFmtId="179" formatCode="#,##0.00\ &quot;F&quot;"/>
    <numFmt numFmtId="180" formatCode="#,##0\ &quot;F&quot;"/>
    <numFmt numFmtId="181" formatCode="_-\ #,##0.0\ _€_-;\-\ #,##0.0\ _€_-;_-* &quot;-&quot;??\ _€_-;_-@_-"/>
    <numFmt numFmtId="182" formatCode="#,##0.0\ _€"/>
  </numFmts>
  <fonts count="3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u val="single"/>
      <sz val="5"/>
      <color indexed="12"/>
      <name val="Arial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i/>
      <sz val="8"/>
      <color indexed="14"/>
      <name val="Arial"/>
      <family val="2"/>
    </font>
    <font>
      <i/>
      <sz val="8"/>
      <name val="Arial"/>
      <family val="2"/>
    </font>
    <font>
      <b/>
      <i/>
      <sz val="14"/>
      <name val="Arial"/>
      <family val="2"/>
    </font>
    <font>
      <i/>
      <vertAlign val="superscript"/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"/>
      <name val="Arial"/>
      <family val="2"/>
    </font>
    <font>
      <sz val="1"/>
      <name val="Arial"/>
      <family val="2"/>
    </font>
    <font>
      <sz val="1.25"/>
      <name val="Arial"/>
      <family val="0"/>
    </font>
    <font>
      <sz val="2.25"/>
      <name val="Arial"/>
      <family val="2"/>
    </font>
    <font>
      <b/>
      <sz val="2.25"/>
      <name val="Arial"/>
      <family val="2"/>
    </font>
    <font>
      <sz val="2.75"/>
      <name val="Arial"/>
      <family val="0"/>
    </font>
    <font>
      <sz val="3"/>
      <name val="Arial"/>
      <family val="0"/>
    </font>
    <font>
      <sz val="2"/>
      <name val="Arial"/>
      <family val="2"/>
    </font>
    <font>
      <b/>
      <sz val="2.5"/>
      <name val="Arial"/>
      <family val="2"/>
    </font>
    <font>
      <b/>
      <sz val="2"/>
      <name val="Arial"/>
      <family val="2"/>
    </font>
    <font>
      <sz val="1.75"/>
      <name val="Arial"/>
      <family val="2"/>
    </font>
    <font>
      <b/>
      <sz val="2.75"/>
      <name val="Arial"/>
      <family val="2"/>
    </font>
    <font>
      <u val="single"/>
      <sz val="5"/>
      <color indexed="36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0" fontId="2" fillId="0" borderId="0" xfId="25" applyFont="1" applyAlignment="1">
      <alignment horizontal="left" vertical="center"/>
      <protection/>
    </xf>
    <xf numFmtId="0" fontId="3" fillId="0" borderId="0" xfId="25" applyFont="1" applyAlignment="1">
      <alignment horizontal="left" vertical="center"/>
      <protection/>
    </xf>
    <xf numFmtId="0" fontId="3" fillId="0" borderId="0" xfId="25" applyFont="1" applyAlignment="1">
      <alignment horizontal="left" vertical="center" wrapText="1"/>
      <protection/>
    </xf>
    <xf numFmtId="164" fontId="1" fillId="0" borderId="0" xfId="25" applyNumberFormat="1" applyFont="1" applyAlignment="1">
      <alignment vertical="center"/>
      <protection/>
    </xf>
    <xf numFmtId="0" fontId="1" fillId="0" borderId="0" xfId="25" applyFont="1" applyAlignment="1">
      <alignment vertical="center"/>
      <protection/>
    </xf>
    <xf numFmtId="0" fontId="5" fillId="2" borderId="1" xfId="25" applyFont="1" applyFill="1" applyBorder="1" applyAlignment="1">
      <alignment vertical="center"/>
      <protection/>
    </xf>
    <xf numFmtId="0" fontId="5" fillId="0" borderId="0" xfId="25" applyFont="1" applyAlignment="1">
      <alignment vertical="center"/>
      <protection/>
    </xf>
    <xf numFmtId="0" fontId="1" fillId="0" borderId="0" xfId="25" applyFont="1" applyFill="1" applyBorder="1" applyAlignment="1">
      <alignment vertical="center"/>
      <protection/>
    </xf>
    <xf numFmtId="0" fontId="5" fillId="0" borderId="0" xfId="25" applyFont="1" applyFill="1" applyBorder="1" applyAlignment="1">
      <alignment vertical="center"/>
      <protection/>
    </xf>
    <xf numFmtId="0" fontId="5" fillId="2" borderId="0" xfId="25" applyFont="1" applyFill="1" applyBorder="1" applyAlignment="1">
      <alignment vertical="center"/>
      <protection/>
    </xf>
    <xf numFmtId="0" fontId="1" fillId="2" borderId="0" xfId="25" applyFont="1" applyFill="1" applyBorder="1" applyAlignment="1">
      <alignment vertical="center"/>
      <protection/>
    </xf>
    <xf numFmtId="0" fontId="1" fillId="0" borderId="0" xfId="21" applyFont="1" applyBorder="1" applyAlignment="1">
      <alignment vertical="center"/>
      <protection/>
    </xf>
    <xf numFmtId="165" fontId="8" fillId="0" borderId="0" xfId="25" applyNumberFormat="1" applyFont="1" applyBorder="1" applyAlignment="1" quotePrefix="1">
      <alignment vertical="center"/>
      <protection/>
    </xf>
    <xf numFmtId="165" fontId="1" fillId="0" borderId="2" xfId="25" applyNumberFormat="1" applyFont="1" applyBorder="1" applyAlignment="1">
      <alignment vertical="center"/>
      <protection/>
    </xf>
    <xf numFmtId="165" fontId="8" fillId="0" borderId="0" xfId="25" applyNumberFormat="1" applyFont="1" applyAlignment="1" quotePrefix="1">
      <alignment vertical="center"/>
      <protection/>
    </xf>
    <xf numFmtId="165" fontId="1" fillId="0" borderId="0" xfId="25" applyNumberFormat="1" applyFont="1" applyAlignment="1">
      <alignment vertical="center"/>
      <protection/>
    </xf>
    <xf numFmtId="0" fontId="6" fillId="0" borderId="0" xfId="25" applyFont="1" applyAlignment="1">
      <alignment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25" applyFont="1" applyAlignment="1">
      <alignment vertical="center"/>
      <protection/>
    </xf>
    <xf numFmtId="164" fontId="5" fillId="0" borderId="0" xfId="25" applyNumberFormat="1" applyFont="1" applyAlignment="1">
      <alignment vertical="center"/>
      <protection/>
    </xf>
    <xf numFmtId="0" fontId="2" fillId="0" borderId="0" xfId="25" applyFont="1" applyFill="1" applyAlignment="1">
      <alignment vertical="center"/>
      <protection/>
    </xf>
    <xf numFmtId="0" fontId="3" fillId="0" borderId="0" xfId="25" applyFont="1" applyFill="1" applyAlignment="1">
      <alignment vertical="center"/>
      <protection/>
    </xf>
    <xf numFmtId="0" fontId="1" fillId="0" borderId="0" xfId="25" applyFont="1" applyFill="1" applyAlignment="1">
      <alignment vertical="center"/>
      <protection/>
    </xf>
    <xf numFmtId="0" fontId="5" fillId="2" borderId="3" xfId="25" applyFont="1" applyFill="1" applyBorder="1" applyAlignment="1">
      <alignment vertical="center"/>
      <protection/>
    </xf>
    <xf numFmtId="0" fontId="1" fillId="0" borderId="2" xfId="25" applyFont="1" applyFill="1" applyBorder="1" applyAlignment="1">
      <alignment vertical="center"/>
      <protection/>
    </xf>
    <xf numFmtId="0" fontId="5" fillId="0" borderId="2" xfId="25" applyFont="1" applyFill="1" applyBorder="1" applyAlignment="1">
      <alignment vertical="center"/>
      <protection/>
    </xf>
    <xf numFmtId="0" fontId="0" fillId="0" borderId="2" xfId="25" applyFont="1" applyFill="1" applyBorder="1" applyAlignment="1">
      <alignment vertical="center" wrapText="1"/>
      <protection/>
    </xf>
    <xf numFmtId="0" fontId="1" fillId="2" borderId="2" xfId="25" applyFont="1" applyFill="1" applyBorder="1" applyAlignment="1">
      <alignment vertical="center"/>
      <protection/>
    </xf>
    <xf numFmtId="0" fontId="1" fillId="0" borderId="2" xfId="21" applyFont="1" applyBorder="1" applyAlignment="1">
      <alignment vertical="center"/>
      <protection/>
    </xf>
    <xf numFmtId="0" fontId="5" fillId="2" borderId="2" xfId="25" applyFont="1" applyFill="1" applyBorder="1" applyAlignment="1">
      <alignment vertical="center"/>
      <protection/>
    </xf>
    <xf numFmtId="0" fontId="2" fillId="0" borderId="0" xfId="25" applyFont="1" applyBorder="1" applyAlignment="1">
      <alignment vertical="center"/>
      <protection/>
    </xf>
    <xf numFmtId="0" fontId="1" fillId="0" borderId="0" xfId="25" applyFont="1" applyAlignment="1">
      <alignment vertical="center"/>
      <protection/>
    </xf>
    <xf numFmtId="0" fontId="10" fillId="0" borderId="0" xfId="25" applyFont="1" applyBorder="1" applyAlignment="1">
      <alignment vertical="center"/>
      <protection/>
    </xf>
    <xf numFmtId="0" fontId="1" fillId="0" borderId="0" xfId="25" applyFont="1" applyAlignment="1">
      <alignment horizontal="right" vertical="center"/>
      <protection/>
    </xf>
    <xf numFmtId="0" fontId="1" fillId="2" borderId="1" xfId="25" applyFont="1" applyFill="1" applyBorder="1" applyAlignment="1">
      <alignment vertical="center"/>
      <protection/>
    </xf>
    <xf numFmtId="0" fontId="11" fillId="0" borderId="0" xfId="25" applyFont="1" applyAlignment="1">
      <alignment vertical="center"/>
      <protection/>
    </xf>
    <xf numFmtId="0" fontId="3" fillId="0" borderId="0" xfId="21" applyFont="1" applyAlignment="1">
      <alignment vertical="center"/>
      <protection/>
    </xf>
    <xf numFmtId="0" fontId="0" fillId="0" borderId="0" xfId="21" applyAlignment="1">
      <alignment vertical="center"/>
      <protection/>
    </xf>
    <xf numFmtId="0" fontId="14" fillId="0" borderId="0" xfId="21" applyFont="1" applyAlignment="1">
      <alignment horizontal="left" vertical="center"/>
      <protection/>
    </xf>
    <xf numFmtId="0" fontId="15" fillId="0" borderId="0" xfId="21" applyFont="1" applyAlignment="1">
      <alignment vertical="center"/>
      <protection/>
    </xf>
    <xf numFmtId="0" fontId="5" fillId="0" borderId="4" xfId="21" applyFont="1" applyBorder="1" applyAlignment="1">
      <alignment horizontal="center" vertical="center" wrapText="1"/>
      <protection/>
    </xf>
    <xf numFmtId="0" fontId="5" fillId="0" borderId="5" xfId="21" applyFont="1" applyBorder="1" applyAlignment="1">
      <alignment horizontal="center" vertical="center" wrapText="1"/>
      <protection/>
    </xf>
    <xf numFmtId="0" fontId="5" fillId="0" borderId="4" xfId="0" applyFont="1" applyBorder="1" applyAlignment="1">
      <alignment horizontal="center" vertical="center" wrapText="1"/>
    </xf>
    <xf numFmtId="0" fontId="5" fillId="2" borderId="6" xfId="25" applyFont="1" applyFill="1" applyBorder="1" applyAlignment="1">
      <alignment vertical="center"/>
      <protection/>
    </xf>
    <xf numFmtId="0" fontId="1" fillId="2" borderId="3" xfId="25" applyFont="1" applyFill="1" applyBorder="1" applyAlignment="1">
      <alignment vertical="center"/>
      <protection/>
    </xf>
    <xf numFmtId="0" fontId="1" fillId="0" borderId="7" xfId="25" applyFont="1" applyFill="1" applyBorder="1" applyAlignment="1">
      <alignment vertical="center"/>
      <protection/>
    </xf>
    <xf numFmtId="0" fontId="5" fillId="0" borderId="7" xfId="25" applyFont="1" applyFill="1" applyBorder="1" applyAlignment="1">
      <alignment vertical="center"/>
      <protection/>
    </xf>
    <xf numFmtId="0" fontId="5" fillId="2" borderId="7" xfId="25" applyFont="1" applyFill="1" applyBorder="1" applyAlignment="1">
      <alignment vertical="center"/>
      <protection/>
    </xf>
    <xf numFmtId="0" fontId="1" fillId="0" borderId="7" xfId="21" applyFont="1" applyBorder="1" applyAlignment="1">
      <alignment vertical="center"/>
      <protection/>
    </xf>
    <xf numFmtId="165" fontId="8" fillId="0" borderId="7" xfId="25" applyNumberFormat="1" applyFont="1" applyBorder="1" applyAlignment="1" quotePrefix="1">
      <alignment vertical="center"/>
      <protection/>
    </xf>
    <xf numFmtId="0" fontId="5" fillId="2" borderId="8" xfId="25" applyFont="1" applyFill="1" applyBorder="1" applyAlignment="1">
      <alignment vertical="center"/>
      <protection/>
    </xf>
    <xf numFmtId="0" fontId="1" fillId="2" borderId="9" xfId="25" applyFont="1" applyFill="1" applyBorder="1" applyAlignment="1">
      <alignment vertical="center"/>
      <protection/>
    </xf>
    <xf numFmtId="167" fontId="5" fillId="0" borderId="0" xfId="21" applyNumberFormat="1" applyFont="1" applyBorder="1" applyAlignment="1">
      <alignment vertical="center"/>
      <protection/>
    </xf>
    <xf numFmtId="0" fontId="14" fillId="0" borderId="0" xfId="0" applyFont="1" applyAlignment="1">
      <alignment/>
    </xf>
    <xf numFmtId="0" fontId="1" fillId="0" borderId="10" xfId="25" applyFont="1" applyBorder="1" applyAlignment="1">
      <alignment vertical="center"/>
      <protection/>
    </xf>
    <xf numFmtId="0" fontId="1" fillId="0" borderId="9" xfId="25" applyFont="1" applyBorder="1" applyAlignment="1">
      <alignment vertical="center"/>
      <protection/>
    </xf>
    <xf numFmtId="164" fontId="3" fillId="0" borderId="0" xfId="25" applyNumberFormat="1" applyFont="1" applyAlignment="1">
      <alignment horizontal="left" vertical="center"/>
      <protection/>
    </xf>
    <xf numFmtId="164" fontId="5" fillId="2" borderId="11" xfId="25" applyNumberFormat="1" applyFont="1" applyFill="1" applyBorder="1" applyAlignment="1">
      <alignment horizontal="right" vertical="center" indent="1"/>
      <protection/>
    </xf>
    <xf numFmtId="164" fontId="5" fillId="2" borderId="1" xfId="25" applyNumberFormat="1" applyFont="1" applyFill="1" applyBorder="1" applyAlignment="1">
      <alignment horizontal="right" vertical="center" indent="1"/>
      <protection/>
    </xf>
    <xf numFmtId="164" fontId="5" fillId="2" borderId="3" xfId="25" applyNumberFormat="1" applyFont="1" applyFill="1" applyBorder="1" applyAlignment="1">
      <alignment horizontal="right" vertical="center" indent="1"/>
      <protection/>
    </xf>
    <xf numFmtId="164" fontId="1" fillId="0" borderId="0" xfId="25" applyNumberFormat="1" applyFont="1" applyFill="1" applyBorder="1" applyAlignment="1">
      <alignment horizontal="right" vertical="center" indent="1"/>
      <protection/>
    </xf>
    <xf numFmtId="164" fontId="1" fillId="0" borderId="0" xfId="25" applyNumberFormat="1" applyFont="1" applyBorder="1" applyAlignment="1">
      <alignment horizontal="right" vertical="center" indent="1"/>
      <protection/>
    </xf>
    <xf numFmtId="164" fontId="1" fillId="0" borderId="2" xfId="25" applyNumberFormat="1" applyFont="1" applyBorder="1" applyAlignment="1">
      <alignment horizontal="right" vertical="center" indent="1"/>
      <protection/>
    </xf>
    <xf numFmtId="164" fontId="1" fillId="0" borderId="2" xfId="25" applyNumberFormat="1" applyFont="1" applyFill="1" applyBorder="1" applyAlignment="1">
      <alignment horizontal="right" vertical="center" indent="1"/>
      <protection/>
    </xf>
    <xf numFmtId="164" fontId="5" fillId="0" borderId="0" xfId="25" applyNumberFormat="1" applyFont="1" applyFill="1" applyBorder="1" applyAlignment="1">
      <alignment horizontal="right" vertical="center" indent="1"/>
      <protection/>
    </xf>
    <xf numFmtId="164" fontId="5" fillId="0" borderId="0" xfId="25" applyNumberFormat="1" applyFont="1" applyBorder="1" applyAlignment="1">
      <alignment horizontal="right" vertical="center" indent="1"/>
      <protection/>
    </xf>
    <xf numFmtId="164" fontId="5" fillId="0" borderId="2" xfId="25" applyNumberFormat="1" applyFont="1" applyBorder="1" applyAlignment="1">
      <alignment horizontal="right" vertical="center" indent="1"/>
      <protection/>
    </xf>
    <xf numFmtId="164" fontId="5" fillId="0" borderId="2" xfId="25" applyNumberFormat="1" applyFont="1" applyFill="1" applyBorder="1" applyAlignment="1">
      <alignment horizontal="right" vertical="center" indent="1"/>
      <protection/>
    </xf>
    <xf numFmtId="164" fontId="5" fillId="2" borderId="12" xfId="25" applyNumberFormat="1" applyFont="1" applyFill="1" applyBorder="1" applyAlignment="1">
      <alignment horizontal="right" vertical="center" indent="1"/>
      <protection/>
    </xf>
    <xf numFmtId="164" fontId="5" fillId="2" borderId="0" xfId="25" applyNumberFormat="1" applyFont="1" applyFill="1" applyBorder="1" applyAlignment="1">
      <alignment horizontal="right" vertical="center" indent="1"/>
      <protection/>
    </xf>
    <xf numFmtId="164" fontId="5" fillId="2" borderId="2" xfId="25" applyNumberFormat="1" applyFont="1" applyFill="1" applyBorder="1" applyAlignment="1">
      <alignment horizontal="right" vertical="center" indent="1"/>
      <protection/>
    </xf>
    <xf numFmtId="164" fontId="1" fillId="0" borderId="0" xfId="21" applyNumberFormat="1" applyFont="1" applyBorder="1" applyAlignment="1">
      <alignment horizontal="right" vertical="center" indent="1"/>
      <protection/>
    </xf>
    <xf numFmtId="164" fontId="1" fillId="0" borderId="2" xfId="21" applyNumberFormat="1" applyFont="1" applyBorder="1" applyAlignment="1">
      <alignment horizontal="right" vertical="center" indent="1"/>
      <protection/>
    </xf>
    <xf numFmtId="164" fontId="1" fillId="0" borderId="12" xfId="25" applyNumberFormat="1" applyFont="1" applyBorder="1" applyAlignment="1">
      <alignment horizontal="right" vertical="center" indent="1"/>
      <protection/>
    </xf>
    <xf numFmtId="164" fontId="5" fillId="2" borderId="11" xfId="25" applyNumberFormat="1" applyFont="1" applyFill="1" applyBorder="1" applyAlignment="1">
      <alignment horizontal="right" vertical="center" indent="2"/>
      <protection/>
    </xf>
    <xf numFmtId="164" fontId="1" fillId="0" borderId="12" xfId="25" applyNumberFormat="1" applyFont="1" applyFill="1" applyBorder="1" applyAlignment="1">
      <alignment horizontal="right" vertical="center" indent="2"/>
      <protection/>
    </xf>
    <xf numFmtId="164" fontId="5" fillId="0" borderId="12" xfId="25" applyNumberFormat="1" applyFont="1" applyFill="1" applyBorder="1" applyAlignment="1">
      <alignment horizontal="right" vertical="center" indent="2"/>
      <protection/>
    </xf>
    <xf numFmtId="164" fontId="5" fillId="2" borderId="12" xfId="25" applyNumberFormat="1" applyFont="1" applyFill="1" applyBorder="1" applyAlignment="1">
      <alignment horizontal="right" vertical="center" indent="2"/>
      <protection/>
    </xf>
    <xf numFmtId="164" fontId="1" fillId="0" borderId="12" xfId="21" applyNumberFormat="1" applyFont="1" applyBorder="1" applyAlignment="1">
      <alignment horizontal="right" vertical="center" indent="2"/>
      <protection/>
    </xf>
    <xf numFmtId="164" fontId="1" fillId="0" borderId="12" xfId="25" applyNumberFormat="1" applyFont="1" applyBorder="1" applyAlignment="1">
      <alignment horizontal="right" vertical="center" indent="2"/>
      <protection/>
    </xf>
    <xf numFmtId="164" fontId="5" fillId="2" borderId="6" xfId="25" applyNumberFormat="1" applyFont="1" applyFill="1" applyBorder="1" applyAlignment="1">
      <alignment horizontal="right" vertical="center" indent="1"/>
      <protection/>
    </xf>
    <xf numFmtId="166" fontId="1" fillId="0" borderId="12" xfId="25" applyNumberFormat="1" applyFont="1" applyBorder="1" applyAlignment="1">
      <alignment horizontal="right" vertical="center" indent="1"/>
      <protection/>
    </xf>
    <xf numFmtId="166" fontId="1" fillId="0" borderId="7" xfId="25" applyNumberFormat="1" applyFont="1" applyBorder="1" applyAlignment="1">
      <alignment horizontal="right" vertical="center" indent="1"/>
      <protection/>
    </xf>
    <xf numFmtId="164" fontId="5" fillId="0" borderId="12" xfId="25" applyNumberFormat="1" applyFont="1" applyBorder="1" applyAlignment="1">
      <alignment horizontal="right" vertical="center" indent="1"/>
      <protection/>
    </xf>
    <xf numFmtId="164" fontId="5" fillId="0" borderId="7" xfId="25" applyNumberFormat="1" applyFont="1" applyBorder="1" applyAlignment="1">
      <alignment horizontal="right" vertical="center" indent="1"/>
      <protection/>
    </xf>
    <xf numFmtId="164" fontId="1" fillId="0" borderId="7" xfId="25" applyNumberFormat="1" applyFont="1" applyBorder="1" applyAlignment="1">
      <alignment horizontal="right" vertical="center" indent="1"/>
      <protection/>
    </xf>
    <xf numFmtId="164" fontId="5" fillId="2" borderId="7" xfId="25" applyNumberFormat="1" applyFont="1" applyFill="1" applyBorder="1" applyAlignment="1">
      <alignment horizontal="right" vertical="center" indent="1"/>
      <protection/>
    </xf>
    <xf numFmtId="0" fontId="31" fillId="0" borderId="0" xfId="15" applyFont="1" applyAlignment="1">
      <alignment/>
    </xf>
    <xf numFmtId="0" fontId="1" fillId="0" borderId="11" xfId="25" applyFont="1" applyFill="1" applyBorder="1" applyAlignment="1">
      <alignment vertical="center"/>
      <protection/>
    </xf>
    <xf numFmtId="0" fontId="1" fillId="0" borderId="12" xfId="25" applyFont="1" applyFill="1" applyBorder="1" applyAlignment="1">
      <alignment vertical="center"/>
      <protection/>
    </xf>
    <xf numFmtId="0" fontId="1" fillId="0" borderId="13" xfId="25" applyFont="1" applyFill="1" applyBorder="1" applyAlignment="1">
      <alignment vertical="center"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31" fillId="0" borderId="0" xfId="15" applyFont="1" applyAlignment="1">
      <alignment/>
    </xf>
    <xf numFmtId="0" fontId="0" fillId="0" borderId="0" xfId="0" applyFont="1" applyAlignment="1">
      <alignment/>
    </xf>
    <xf numFmtId="0" fontId="5" fillId="0" borderId="0" xfId="25" applyFont="1" applyFill="1" applyBorder="1" applyAlignment="1" quotePrefix="1">
      <alignment horizontal="left" vertical="center"/>
      <protection/>
    </xf>
    <xf numFmtId="0" fontId="2" fillId="0" borderId="0" xfId="21" applyFont="1" applyAlignment="1">
      <alignment vertical="center"/>
      <protection/>
    </xf>
    <xf numFmtId="0" fontId="2" fillId="0" borderId="0" xfId="0" applyFont="1" applyAlignment="1">
      <alignment/>
    </xf>
    <xf numFmtId="165" fontId="16" fillId="0" borderId="0" xfId="25" applyNumberFormat="1" applyFont="1" applyBorder="1" applyAlignment="1">
      <alignment vertical="center"/>
      <protection/>
    </xf>
    <xf numFmtId="167" fontId="1" fillId="0" borderId="0" xfId="21" applyNumberFormat="1" applyFont="1" applyFill="1" applyBorder="1" applyAlignment="1">
      <alignment horizontal="right" vertical="center"/>
      <protection/>
    </xf>
    <xf numFmtId="0" fontId="5" fillId="0" borderId="11" xfId="25" applyFont="1" applyBorder="1" applyAlignment="1">
      <alignment horizontal="center" vertical="center" wrapText="1"/>
      <protection/>
    </xf>
    <xf numFmtId="165" fontId="5" fillId="0" borderId="13" xfId="25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166" fontId="0" fillId="0" borderId="0" xfId="26" applyNumberFormat="1" applyBorder="1" applyAlignment="1">
      <alignment/>
    </xf>
    <xf numFmtId="164" fontId="0" fillId="0" borderId="0" xfId="26" applyNumberFormat="1" applyBorder="1" applyAlignment="1">
      <alignment/>
    </xf>
    <xf numFmtId="167" fontId="5" fillId="0" borderId="0" xfId="21" applyNumberFormat="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32" fillId="0" borderId="0" xfId="24" applyFont="1" applyAlignment="1">
      <alignment vertical="center"/>
      <protection/>
    </xf>
    <xf numFmtId="0" fontId="5" fillId="0" borderId="4" xfId="25" applyFont="1" applyBorder="1" applyAlignment="1">
      <alignment horizontal="center" vertical="center" wrapText="1"/>
      <protection/>
    </xf>
    <xf numFmtId="164" fontId="1" fillId="0" borderId="11" xfId="25" applyNumberFormat="1" applyFont="1" applyBorder="1" applyAlignment="1">
      <alignment horizontal="right" vertical="center" indent="2"/>
      <protection/>
    </xf>
    <xf numFmtId="165" fontId="5" fillId="2" borderId="1" xfId="25" applyNumberFormat="1" applyFont="1" applyFill="1" applyBorder="1" applyAlignment="1">
      <alignment horizontal="right" vertical="center" indent="1"/>
      <protection/>
    </xf>
    <xf numFmtId="165" fontId="5" fillId="2" borderId="3" xfId="25" applyNumberFormat="1" applyFont="1" applyFill="1" applyBorder="1" applyAlignment="1">
      <alignment horizontal="right" vertical="center" indent="1"/>
      <protection/>
    </xf>
    <xf numFmtId="165" fontId="1" fillId="0" borderId="0" xfId="25" applyNumberFormat="1" applyFont="1" applyFill="1" applyBorder="1" applyAlignment="1">
      <alignment horizontal="right" vertical="center" indent="1"/>
      <protection/>
    </xf>
    <xf numFmtId="165" fontId="1" fillId="0" borderId="2" xfId="25" applyNumberFormat="1" applyFont="1" applyFill="1" applyBorder="1" applyAlignment="1">
      <alignment horizontal="right" vertical="center" indent="1"/>
      <protection/>
    </xf>
    <xf numFmtId="165" fontId="5" fillId="0" borderId="0" xfId="25" applyNumberFormat="1" applyFont="1" applyFill="1" applyBorder="1" applyAlignment="1">
      <alignment horizontal="right" vertical="center" indent="1"/>
      <protection/>
    </xf>
    <xf numFmtId="165" fontId="5" fillId="0" borderId="2" xfId="25" applyNumberFormat="1" applyFont="1" applyFill="1" applyBorder="1" applyAlignment="1">
      <alignment horizontal="right" vertical="center" indent="1"/>
      <protection/>
    </xf>
    <xf numFmtId="165" fontId="5" fillId="2" borderId="0" xfId="25" applyNumberFormat="1" applyFont="1" applyFill="1" applyBorder="1" applyAlignment="1">
      <alignment horizontal="right" vertical="center" indent="1"/>
      <protection/>
    </xf>
    <xf numFmtId="165" fontId="5" fillId="2" borderId="2" xfId="25" applyNumberFormat="1" applyFont="1" applyFill="1" applyBorder="1" applyAlignment="1">
      <alignment horizontal="right" vertical="center" indent="1"/>
      <protection/>
    </xf>
    <xf numFmtId="165" fontId="1" fillId="0" borderId="0" xfId="21" applyNumberFormat="1" applyFont="1" applyBorder="1" applyAlignment="1">
      <alignment horizontal="right" vertical="center" indent="1"/>
      <protection/>
    </xf>
    <xf numFmtId="165" fontId="1" fillId="0" borderId="2" xfId="21" applyNumberFormat="1" applyFont="1" applyBorder="1" applyAlignment="1">
      <alignment horizontal="right" vertical="center" indent="1"/>
      <protection/>
    </xf>
    <xf numFmtId="165" fontId="1" fillId="0" borderId="0" xfId="25" applyNumberFormat="1" applyFont="1" applyBorder="1" applyAlignment="1">
      <alignment horizontal="right" vertical="center" indent="1"/>
      <protection/>
    </xf>
    <xf numFmtId="165" fontId="1" fillId="0" borderId="2" xfId="25" applyNumberFormat="1" applyFont="1" applyBorder="1" applyAlignment="1">
      <alignment horizontal="right" vertical="center" indent="1"/>
      <protection/>
    </xf>
    <xf numFmtId="164" fontId="30" fillId="0" borderId="4" xfId="0" applyNumberFormat="1" applyFont="1" applyBorder="1" applyAlignment="1">
      <alignment horizontal="center" vertical="center" wrapText="1"/>
    </xf>
    <xf numFmtId="0" fontId="3" fillId="0" borderId="6" xfId="25" applyFont="1" applyBorder="1" applyAlignment="1">
      <alignment horizontal="left" vertical="center"/>
      <protection/>
    </xf>
    <xf numFmtId="0" fontId="3" fillId="0" borderId="1" xfId="25" applyFont="1" applyBorder="1" applyAlignment="1">
      <alignment horizontal="left" vertical="center" wrapText="1"/>
      <protection/>
    </xf>
    <xf numFmtId="0" fontId="3" fillId="0" borderId="3" xfId="25" applyFont="1" applyBorder="1" applyAlignment="1">
      <alignment horizontal="left" vertical="center" wrapText="1"/>
      <protection/>
    </xf>
    <xf numFmtId="0" fontId="1" fillId="0" borderId="8" xfId="25" applyFont="1" applyBorder="1" applyAlignment="1">
      <alignment vertical="center"/>
      <protection/>
    </xf>
    <xf numFmtId="0" fontId="5" fillId="0" borderId="7" xfId="25" applyFont="1" applyBorder="1" applyAlignment="1">
      <alignment vertical="center"/>
      <protection/>
    </xf>
    <xf numFmtId="0" fontId="1" fillId="0" borderId="7" xfId="25" applyFont="1" applyBorder="1" applyAlignment="1">
      <alignment vertical="center"/>
      <protection/>
    </xf>
    <xf numFmtId="0" fontId="5" fillId="2" borderId="10" xfId="25" applyFont="1" applyFill="1" applyBorder="1" applyAlignment="1">
      <alignment vertical="center"/>
      <protection/>
    </xf>
    <xf numFmtId="0" fontId="5" fillId="0" borderId="5" xfId="25" applyFont="1" applyBorder="1" applyAlignment="1" quotePrefix="1">
      <alignment horizontal="center" vertical="center"/>
      <protection/>
    </xf>
    <xf numFmtId="0" fontId="5" fillId="0" borderId="14" xfId="25" applyFont="1" applyBorder="1" applyAlignment="1" quotePrefix="1">
      <alignment horizontal="center" vertical="center"/>
      <protection/>
    </xf>
    <xf numFmtId="0" fontId="5" fillId="0" borderId="15" xfId="25" applyFont="1" applyBorder="1" applyAlignment="1" quotePrefix="1">
      <alignment horizontal="center" vertical="center"/>
      <protection/>
    </xf>
    <xf numFmtId="164" fontId="5" fillId="0" borderId="11" xfId="25" applyNumberFormat="1" applyFont="1" applyBorder="1" applyAlignment="1" quotePrefix="1">
      <alignment horizontal="center" vertical="center"/>
      <protection/>
    </xf>
    <xf numFmtId="0" fontId="5" fillId="0" borderId="1" xfId="25" applyFont="1" applyBorder="1" applyAlignment="1" quotePrefix="1">
      <alignment horizontal="center" vertical="center"/>
      <protection/>
    </xf>
    <xf numFmtId="0" fontId="5" fillId="0" borderId="3" xfId="25" applyFont="1" applyBorder="1" applyAlignment="1" quotePrefix="1">
      <alignment horizontal="center" vertical="center"/>
      <protection/>
    </xf>
    <xf numFmtId="164" fontId="5" fillId="0" borderId="1" xfId="25" applyNumberFormat="1" applyFont="1" applyBorder="1" applyAlignment="1" quotePrefix="1">
      <alignment horizontal="center" vertical="center"/>
      <protection/>
    </xf>
    <xf numFmtId="1" fontId="5" fillId="0" borderId="3" xfId="25" applyNumberFormat="1" applyFont="1" applyBorder="1" applyAlignment="1" quotePrefix="1">
      <alignment horizontal="center" vertical="center"/>
      <protection/>
    </xf>
    <xf numFmtId="165" fontId="5" fillId="2" borderId="6" xfId="25" applyNumberFormat="1" applyFont="1" applyFill="1" applyBorder="1" applyAlignment="1">
      <alignment horizontal="right" vertical="center" indent="1"/>
      <protection/>
    </xf>
    <xf numFmtId="165" fontId="1" fillId="0" borderId="7" xfId="25" applyNumberFormat="1" applyFont="1" applyFill="1" applyBorder="1" applyAlignment="1">
      <alignment horizontal="right" vertical="center" indent="1"/>
      <protection/>
    </xf>
    <xf numFmtId="165" fontId="5" fillId="0" borderId="7" xfId="25" applyNumberFormat="1" applyFont="1" applyFill="1" applyBorder="1" applyAlignment="1">
      <alignment horizontal="right" vertical="center" indent="1"/>
      <protection/>
    </xf>
    <xf numFmtId="165" fontId="5" fillId="2" borderId="7" xfId="25" applyNumberFormat="1" applyFont="1" applyFill="1" applyBorder="1" applyAlignment="1">
      <alignment horizontal="right" vertical="center" indent="1"/>
      <protection/>
    </xf>
    <xf numFmtId="165" fontId="1" fillId="0" borderId="7" xfId="21" applyNumberFormat="1" applyFont="1" applyBorder="1" applyAlignment="1">
      <alignment horizontal="right" vertical="center" indent="1"/>
      <protection/>
    </xf>
    <xf numFmtId="165" fontId="1" fillId="0" borderId="7" xfId="25" applyNumberFormat="1" applyFont="1" applyBorder="1" applyAlignment="1">
      <alignment horizontal="right" vertical="center" indent="1"/>
      <protection/>
    </xf>
    <xf numFmtId="165" fontId="5" fillId="2" borderId="8" xfId="25" applyNumberFormat="1" applyFont="1" applyFill="1" applyBorder="1" applyAlignment="1">
      <alignment horizontal="right" vertical="center" indent="1"/>
      <protection/>
    </xf>
    <xf numFmtId="165" fontId="5" fillId="2" borderId="10" xfId="25" applyNumberFormat="1" applyFont="1" applyFill="1" applyBorder="1" applyAlignment="1">
      <alignment horizontal="right" vertical="center" indent="1"/>
      <protection/>
    </xf>
    <xf numFmtId="165" fontId="5" fillId="2" borderId="9" xfId="25" applyNumberFormat="1" applyFont="1" applyFill="1" applyBorder="1" applyAlignment="1">
      <alignment horizontal="right" vertical="center" indent="1"/>
      <protection/>
    </xf>
    <xf numFmtId="164" fontId="5" fillId="2" borderId="13" xfId="25" applyNumberFormat="1" applyFont="1" applyFill="1" applyBorder="1" applyAlignment="1">
      <alignment horizontal="right" vertical="center" indent="2"/>
      <protection/>
    </xf>
    <xf numFmtId="164" fontId="5" fillId="2" borderId="10" xfId="25" applyNumberFormat="1" applyFont="1" applyFill="1" applyBorder="1" applyAlignment="1">
      <alignment horizontal="right" vertical="center" indent="1"/>
      <protection/>
    </xf>
    <xf numFmtId="164" fontId="5" fillId="2" borderId="9" xfId="25" applyNumberFormat="1" applyFont="1" applyFill="1" applyBorder="1" applyAlignment="1">
      <alignment horizontal="right" vertical="center" indent="1"/>
      <protection/>
    </xf>
    <xf numFmtId="0" fontId="5" fillId="0" borderId="4" xfId="25" applyFont="1" applyFill="1" applyBorder="1" applyAlignment="1" quotePrefix="1">
      <alignment horizontal="left" vertical="center"/>
      <protection/>
    </xf>
    <xf numFmtId="0" fontId="9" fillId="0" borderId="6" xfId="25" applyFont="1" applyBorder="1" applyAlignment="1">
      <alignment horizontal="center" vertical="center" wrapText="1"/>
      <protection/>
    </xf>
    <xf numFmtId="0" fontId="1" fillId="0" borderId="1" xfId="25" applyFont="1" applyBorder="1" applyAlignment="1">
      <alignment vertical="center" wrapText="1"/>
      <protection/>
    </xf>
    <xf numFmtId="0" fontId="5" fillId="0" borderId="6" xfId="25" applyFont="1" applyBorder="1" applyAlignment="1">
      <alignment horizontal="center" vertical="center" wrapText="1"/>
      <protection/>
    </xf>
    <xf numFmtId="0" fontId="1" fillId="2" borderId="10" xfId="25" applyFont="1" applyFill="1" applyBorder="1" applyAlignment="1">
      <alignment vertical="center"/>
      <protection/>
    </xf>
    <xf numFmtId="164" fontId="5" fillId="2" borderId="13" xfId="25" applyNumberFormat="1" applyFont="1" applyFill="1" applyBorder="1" applyAlignment="1">
      <alignment horizontal="right" vertical="center" indent="1"/>
      <protection/>
    </xf>
    <xf numFmtId="164" fontId="5" fillId="2" borderId="8" xfId="25" applyNumberFormat="1" applyFont="1" applyFill="1" applyBorder="1" applyAlignment="1">
      <alignment horizontal="right" vertical="center" indent="1"/>
      <protection/>
    </xf>
    <xf numFmtId="167" fontId="5" fillId="0" borderId="12" xfId="21" applyNumberFormat="1" applyFont="1" applyBorder="1" applyAlignment="1">
      <alignment horizontal="right" vertical="center" indent="2"/>
      <protection/>
    </xf>
    <xf numFmtId="166" fontId="5" fillId="0" borderId="12" xfId="0" applyNumberFormat="1" applyFont="1" applyBorder="1" applyAlignment="1">
      <alignment horizontal="right" vertical="center" indent="2"/>
    </xf>
    <xf numFmtId="167" fontId="5" fillId="0" borderId="12" xfId="21" applyNumberFormat="1" applyFont="1" applyFill="1" applyBorder="1" applyAlignment="1">
      <alignment horizontal="right" vertical="center" indent="2"/>
      <protection/>
    </xf>
    <xf numFmtId="164" fontId="5" fillId="0" borderId="12" xfId="0" applyNumberFormat="1" applyFont="1" applyFill="1" applyBorder="1" applyAlignment="1">
      <alignment horizontal="right" vertical="center" indent="2"/>
    </xf>
    <xf numFmtId="167" fontId="1" fillId="0" borderId="12" xfId="21" applyNumberFormat="1" applyFont="1" applyFill="1" applyBorder="1" applyAlignment="1">
      <alignment horizontal="right" vertical="center" indent="2"/>
      <protection/>
    </xf>
    <xf numFmtId="164" fontId="1" fillId="0" borderId="12" xfId="0" applyNumberFormat="1" applyFont="1" applyFill="1" applyBorder="1" applyAlignment="1">
      <alignment horizontal="right" vertical="center" indent="2"/>
    </xf>
    <xf numFmtId="167" fontId="1" fillId="0" borderId="12" xfId="21" applyNumberFormat="1" applyFont="1" applyBorder="1" applyAlignment="1">
      <alignment horizontal="right" vertical="center" indent="2"/>
      <protection/>
    </xf>
    <xf numFmtId="164" fontId="1" fillId="0" borderId="12" xfId="0" applyNumberFormat="1" applyFont="1" applyBorder="1" applyAlignment="1">
      <alignment horizontal="right" vertical="center" indent="2"/>
    </xf>
    <xf numFmtId="167" fontId="1" fillId="0" borderId="12" xfId="21" applyNumberFormat="1" applyFont="1" applyBorder="1" applyAlignment="1">
      <alignment horizontal="right" vertical="center" indent="2"/>
      <protection/>
    </xf>
    <xf numFmtId="167" fontId="5" fillId="2" borderId="12" xfId="21" applyNumberFormat="1" applyFont="1" applyFill="1" applyBorder="1" applyAlignment="1">
      <alignment horizontal="right" vertical="center" indent="2"/>
      <protection/>
    </xf>
    <xf numFmtId="164" fontId="5" fillId="2" borderId="12" xfId="0" applyNumberFormat="1" applyFont="1" applyFill="1" applyBorder="1" applyAlignment="1">
      <alignment horizontal="right" vertical="center" indent="2"/>
    </xf>
    <xf numFmtId="167" fontId="1" fillId="0" borderId="12" xfId="21" applyNumberFormat="1" applyFont="1" applyFill="1" applyBorder="1" applyAlignment="1">
      <alignment horizontal="right" vertical="center" indent="2"/>
      <protection/>
    </xf>
    <xf numFmtId="164" fontId="5" fillId="2" borderId="13" xfId="0" applyNumberFormat="1" applyFont="1" applyFill="1" applyBorder="1" applyAlignment="1">
      <alignment horizontal="right" vertical="center" indent="2"/>
    </xf>
    <xf numFmtId="0" fontId="1" fillId="0" borderId="0" xfId="21" applyFont="1" applyAlignment="1">
      <alignment horizontal="right" vertical="center" indent="2"/>
      <protection/>
    </xf>
    <xf numFmtId="167" fontId="5" fillId="2" borderId="13" xfId="21" applyNumberFormat="1" applyFont="1" applyFill="1" applyBorder="1" applyAlignment="1">
      <alignment horizontal="right" vertical="center" indent="2"/>
      <protection/>
    </xf>
    <xf numFmtId="167" fontId="5" fillId="2" borderId="11" xfId="21" applyNumberFormat="1" applyFont="1" applyFill="1" applyBorder="1" applyAlignment="1">
      <alignment horizontal="right" vertical="center" indent="2"/>
      <protection/>
    </xf>
    <xf numFmtId="164" fontId="5" fillId="2" borderId="11" xfId="0" applyNumberFormat="1" applyFont="1" applyFill="1" applyBorder="1" applyAlignment="1">
      <alignment horizontal="right" vertical="center" indent="2"/>
    </xf>
    <xf numFmtId="164" fontId="5" fillId="0" borderId="13" xfId="26" applyNumberFormat="1" applyFont="1" applyBorder="1" applyAlignment="1">
      <alignment horizontal="right" indent="2"/>
    </xf>
    <xf numFmtId="0" fontId="5" fillId="0" borderId="0" xfId="25" applyFont="1" applyFill="1" applyBorder="1" applyAlignment="1" quotePrefix="1">
      <alignment horizontal="center" vertical="center"/>
      <protection/>
    </xf>
    <xf numFmtId="164" fontId="1" fillId="0" borderId="11" xfId="26" applyNumberFormat="1" applyFont="1" applyBorder="1" applyAlignment="1">
      <alignment horizontal="right" indent="2"/>
    </xf>
    <xf numFmtId="164" fontId="1" fillId="0" borderId="12" xfId="26" applyNumberFormat="1" applyFont="1" applyBorder="1" applyAlignment="1">
      <alignment horizontal="right" indent="2"/>
    </xf>
    <xf numFmtId="0" fontId="13" fillId="0" borderId="0" xfId="0" applyFont="1" applyAlignment="1">
      <alignment horizontal="center"/>
    </xf>
    <xf numFmtId="164" fontId="1" fillId="0" borderId="11" xfId="25" applyNumberFormat="1" applyFont="1" applyFill="1" applyBorder="1" applyAlignment="1">
      <alignment horizontal="right" vertical="center" indent="2"/>
      <protection/>
    </xf>
    <xf numFmtId="164" fontId="1" fillId="0" borderId="11" xfId="0" applyNumberFormat="1" applyFont="1" applyBorder="1" applyAlignment="1">
      <alignment horizontal="right" vertical="center" indent="2"/>
    </xf>
    <xf numFmtId="164" fontId="1" fillId="0" borderId="13" xfId="25" applyNumberFormat="1" applyFont="1" applyFill="1" applyBorder="1" applyAlignment="1">
      <alignment horizontal="right" vertical="center" indent="2"/>
      <protection/>
    </xf>
    <xf numFmtId="164" fontId="1" fillId="0" borderId="0" xfId="26" applyNumberFormat="1" applyFont="1" applyBorder="1" applyAlignment="1">
      <alignment horizontal="right" indent="2"/>
    </xf>
    <xf numFmtId="0" fontId="33" fillId="0" borderId="0" xfId="15" applyFont="1" applyFill="1" applyAlignment="1">
      <alignment/>
    </xf>
    <xf numFmtId="0" fontId="1" fillId="0" borderId="0" xfId="25" applyFont="1" applyFill="1" applyBorder="1" applyAlignment="1">
      <alignment horizontal="right" vertical="center"/>
      <protection/>
    </xf>
    <xf numFmtId="0" fontId="1" fillId="0" borderId="4" xfId="25" applyFont="1" applyFill="1" applyBorder="1" applyAlignment="1" quotePrefix="1">
      <alignment horizontal="center" vertical="center"/>
      <protection/>
    </xf>
    <xf numFmtId="0" fontId="9" fillId="0" borderId="0" xfId="25" applyFont="1" applyAlignment="1">
      <alignment vertical="center"/>
      <protection/>
    </xf>
    <xf numFmtId="0" fontId="5" fillId="0" borderId="13" xfId="25" applyFont="1" applyFill="1" applyBorder="1" applyAlignment="1">
      <alignment vertical="center"/>
      <protection/>
    </xf>
    <xf numFmtId="164" fontId="5" fillId="0" borderId="13" xfId="25" applyNumberFormat="1" applyFont="1" applyFill="1" applyBorder="1" applyAlignment="1">
      <alignment horizontal="right" vertical="center" indent="2"/>
      <protection/>
    </xf>
    <xf numFmtId="164" fontId="5" fillId="0" borderId="13" xfId="0" applyNumberFormat="1" applyFont="1" applyBorder="1" applyAlignment="1">
      <alignment horizontal="right" vertical="center" indent="2"/>
    </xf>
    <xf numFmtId="0" fontId="0" fillId="3" borderId="0" xfId="0" applyFill="1" applyAlignment="1">
      <alignment/>
    </xf>
    <xf numFmtId="0" fontId="31" fillId="3" borderId="0" xfId="15" applyFont="1" applyFill="1" applyAlignment="1">
      <alignment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167" fontId="1" fillId="3" borderId="0" xfId="21" applyNumberFormat="1" applyFont="1" applyFill="1" applyBorder="1" applyAlignment="1">
      <alignment horizontal="right" vertical="center"/>
      <protection/>
    </xf>
    <xf numFmtId="0" fontId="0" fillId="3" borderId="0" xfId="0" applyFill="1" applyBorder="1" applyAlignment="1">
      <alignment/>
    </xf>
    <xf numFmtId="0" fontId="5" fillId="3" borderId="11" xfId="25" applyFont="1" applyFill="1" applyBorder="1" applyAlignment="1">
      <alignment horizontal="center" vertical="center" wrapText="1"/>
      <protection/>
    </xf>
    <xf numFmtId="0" fontId="1" fillId="3" borderId="11" xfId="25" applyFont="1" applyFill="1" applyBorder="1" applyAlignment="1">
      <alignment vertical="center"/>
      <protection/>
    </xf>
    <xf numFmtId="164" fontId="1" fillId="3" borderId="11" xfId="26" applyNumberFormat="1" applyFont="1" applyFill="1" applyBorder="1" applyAlignment="1">
      <alignment horizontal="right" indent="1"/>
    </xf>
    <xf numFmtId="0" fontId="1" fillId="3" borderId="12" xfId="25" applyFont="1" applyFill="1" applyBorder="1" applyAlignment="1">
      <alignment vertical="center"/>
      <protection/>
    </xf>
    <xf numFmtId="164" fontId="1" fillId="3" borderId="12" xfId="26" applyNumberFormat="1" applyFont="1" applyFill="1" applyBorder="1" applyAlignment="1">
      <alignment horizontal="right" indent="1"/>
    </xf>
    <xf numFmtId="0" fontId="5" fillId="3" borderId="13" xfId="25" applyFont="1" applyFill="1" applyBorder="1" applyAlignment="1">
      <alignment vertical="center"/>
      <protection/>
    </xf>
    <xf numFmtId="164" fontId="5" fillId="3" borderId="13" xfId="26" applyNumberFormat="1" applyFont="1" applyFill="1" applyBorder="1" applyAlignment="1">
      <alignment horizontal="right" indent="1"/>
    </xf>
    <xf numFmtId="0" fontId="6" fillId="3" borderId="0" xfId="25" applyFont="1" applyFill="1" applyAlignment="1">
      <alignment vertical="center"/>
      <protection/>
    </xf>
    <xf numFmtId="0" fontId="9" fillId="3" borderId="0" xfId="25" applyFont="1" applyFill="1" applyAlignment="1">
      <alignment vertical="center"/>
      <protection/>
    </xf>
    <xf numFmtId="167" fontId="5" fillId="3" borderId="0" xfId="21" applyNumberFormat="1" applyFont="1" applyFill="1" applyBorder="1" applyAlignment="1">
      <alignment vertical="center"/>
      <protection/>
    </xf>
    <xf numFmtId="164" fontId="0" fillId="3" borderId="0" xfId="0" applyNumberFormat="1" applyFill="1" applyAlignment="1">
      <alignment/>
    </xf>
    <xf numFmtId="0" fontId="14" fillId="3" borderId="0" xfId="0" applyFont="1" applyFill="1" applyAlignment="1">
      <alignment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164" fontId="1" fillId="3" borderId="11" xfId="25" applyNumberFormat="1" applyFont="1" applyFill="1" applyBorder="1" applyAlignment="1">
      <alignment horizontal="right" vertical="center" indent="2"/>
      <protection/>
    </xf>
    <xf numFmtId="164" fontId="1" fillId="3" borderId="12" xfId="25" applyNumberFormat="1" applyFont="1" applyFill="1" applyBorder="1" applyAlignment="1">
      <alignment horizontal="right" vertical="center" indent="2"/>
      <protection/>
    </xf>
    <xf numFmtId="0" fontId="1" fillId="3" borderId="13" xfId="25" applyFont="1" applyFill="1" applyBorder="1" applyAlignment="1">
      <alignment vertical="center"/>
      <protection/>
    </xf>
    <xf numFmtId="164" fontId="1" fillId="3" borderId="13" xfId="25" applyNumberFormat="1" applyFont="1" applyFill="1" applyBorder="1" applyAlignment="1">
      <alignment horizontal="right" vertical="center" indent="2"/>
      <protection/>
    </xf>
    <xf numFmtId="0" fontId="15" fillId="3" borderId="0" xfId="0" applyFont="1" applyFill="1" applyAlignment="1">
      <alignment/>
    </xf>
    <xf numFmtId="0" fontId="13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 wrapText="1"/>
    </xf>
    <xf numFmtId="164" fontId="9" fillId="3" borderId="0" xfId="0" applyNumberFormat="1" applyFont="1" applyFill="1" applyAlignment="1">
      <alignment horizontal="center" vertical="center"/>
    </xf>
    <xf numFmtId="0" fontId="1" fillId="0" borderId="11" xfId="25" applyFont="1" applyFill="1" applyBorder="1" applyAlignment="1" quotePrefix="1">
      <alignment horizontal="left" vertical="center"/>
      <protection/>
    </xf>
    <xf numFmtId="164" fontId="1" fillId="0" borderId="11" xfId="25" applyNumberFormat="1" applyFont="1" applyFill="1" applyBorder="1" applyAlignment="1" quotePrefix="1">
      <alignment horizontal="right" vertical="center" indent="2"/>
      <protection/>
    </xf>
    <xf numFmtId="0" fontId="1" fillId="0" borderId="12" xfId="25" applyFont="1" applyFill="1" applyBorder="1" applyAlignment="1" quotePrefix="1">
      <alignment horizontal="left" vertical="center"/>
      <protection/>
    </xf>
    <xf numFmtId="164" fontId="1" fillId="0" borderId="12" xfId="25" applyNumberFormat="1" applyFont="1" applyFill="1" applyBorder="1" applyAlignment="1" quotePrefix="1">
      <alignment horizontal="right" vertical="center" indent="2"/>
      <protection/>
    </xf>
    <xf numFmtId="0" fontId="1" fillId="0" borderId="12" xfId="25" applyFont="1" applyFill="1" applyBorder="1" applyAlignment="1" quotePrefix="1">
      <alignment horizontal="left" vertical="center" wrapText="1"/>
      <protection/>
    </xf>
    <xf numFmtId="0" fontId="5" fillId="0" borderId="13" xfId="25" applyFont="1" applyFill="1" applyBorder="1" applyAlignment="1" quotePrefix="1">
      <alignment horizontal="left" vertical="center"/>
      <protection/>
    </xf>
    <xf numFmtId="164" fontId="5" fillId="0" borderId="13" xfId="25" applyNumberFormat="1" applyFont="1" applyFill="1" applyBorder="1" applyAlignment="1" quotePrefix="1">
      <alignment horizontal="right" vertical="center" indent="2"/>
      <protection/>
    </xf>
    <xf numFmtId="0" fontId="13" fillId="0" borderId="0" xfId="24" applyFont="1" applyAlignment="1">
      <alignment horizontal="center" vertical="center"/>
      <protection/>
    </xf>
    <xf numFmtId="0" fontId="2" fillId="0" borderId="0" xfId="0" applyFont="1" applyAlignment="1">
      <alignment horizontal="center"/>
    </xf>
    <xf numFmtId="0" fontId="13" fillId="0" borderId="0" xfId="25" applyFont="1" applyFill="1" applyBorder="1" applyAlignment="1">
      <alignment horizontal="center" vertical="center"/>
      <protection/>
    </xf>
    <xf numFmtId="164" fontId="1" fillId="0" borderId="0" xfId="25" applyNumberFormat="1" applyFont="1" applyFill="1" applyBorder="1" applyAlignment="1" quotePrefix="1">
      <alignment horizontal="right" vertical="center" indent="2"/>
      <protection/>
    </xf>
    <xf numFmtId="164" fontId="5" fillId="0" borderId="0" xfId="25" applyNumberFormat="1" applyFont="1" applyFill="1" applyBorder="1" applyAlignment="1" quotePrefix="1">
      <alignment horizontal="right" vertical="center" indent="2"/>
      <protection/>
    </xf>
    <xf numFmtId="0" fontId="2" fillId="3" borderId="0" xfId="22" applyFont="1" applyFill="1" applyAlignment="1">
      <alignment horizontal="center"/>
      <protection/>
    </xf>
    <xf numFmtId="0" fontId="0" fillId="3" borderId="0" xfId="22" applyFill="1">
      <alignment/>
      <protection/>
    </xf>
    <xf numFmtId="0" fontId="9" fillId="3" borderId="0" xfId="22" applyFont="1" applyFill="1" applyAlignment="1">
      <alignment horizontal="center" vertical="center"/>
      <protection/>
    </xf>
    <xf numFmtId="0" fontId="30" fillId="3" borderId="4" xfId="25" applyFont="1" applyFill="1" applyBorder="1" applyAlignment="1">
      <alignment horizontal="center" vertical="center" wrapText="1"/>
      <protection/>
    </xf>
    <xf numFmtId="0" fontId="30" fillId="3" borderId="4" xfId="22" applyFont="1" applyFill="1" applyBorder="1" applyAlignment="1">
      <alignment horizontal="center" vertical="center"/>
      <protection/>
    </xf>
    <xf numFmtId="0" fontId="5" fillId="3" borderId="6" xfId="22" applyFont="1" applyFill="1" applyBorder="1" applyAlignment="1">
      <alignment horizontal="left" vertical="center" wrapText="1"/>
      <protection/>
    </xf>
    <xf numFmtId="181" fontId="5" fillId="3" borderId="11" xfId="22" applyNumberFormat="1" applyFont="1" applyFill="1" applyBorder="1" applyAlignment="1">
      <alignment horizontal="right" vertical="center"/>
      <protection/>
    </xf>
    <xf numFmtId="0" fontId="1" fillId="3" borderId="7" xfId="22" applyFont="1" applyFill="1" applyBorder="1" applyAlignment="1">
      <alignment horizontal="left" vertical="center"/>
      <protection/>
    </xf>
    <xf numFmtId="181" fontId="1" fillId="3" borderId="12" xfId="22" applyNumberFormat="1" applyFont="1" applyFill="1" applyBorder="1" applyAlignment="1">
      <alignment horizontal="right" vertical="center"/>
      <protection/>
    </xf>
    <xf numFmtId="0" fontId="1" fillId="3" borderId="8" xfId="22" applyFont="1" applyFill="1" applyBorder="1" applyAlignment="1">
      <alignment horizontal="left" vertical="center"/>
      <protection/>
    </xf>
    <xf numFmtId="181" fontId="1" fillId="3" borderId="13" xfId="22" applyNumberFormat="1" applyFont="1" applyFill="1" applyBorder="1" applyAlignment="1">
      <alignment horizontal="right" vertical="center"/>
      <protection/>
    </xf>
    <xf numFmtId="0" fontId="5" fillId="3" borderId="11" xfId="22" applyFont="1" applyFill="1" applyBorder="1">
      <alignment/>
      <protection/>
    </xf>
    <xf numFmtId="0" fontId="0" fillId="3" borderId="11" xfId="22" applyFill="1" applyBorder="1">
      <alignment/>
      <protection/>
    </xf>
    <xf numFmtId="0" fontId="1" fillId="3" borderId="12" xfId="22" applyFont="1" applyFill="1" applyBorder="1" applyAlignment="1">
      <alignment horizontal="left" vertical="center"/>
      <protection/>
    </xf>
    <xf numFmtId="0" fontId="0" fillId="3" borderId="12" xfId="22" applyFill="1" applyBorder="1">
      <alignment/>
      <protection/>
    </xf>
    <xf numFmtId="0" fontId="1" fillId="3" borderId="13" xfId="22" applyFont="1" applyFill="1" applyBorder="1" applyAlignment="1">
      <alignment horizontal="left" vertical="center"/>
      <protection/>
    </xf>
    <xf numFmtId="0" fontId="0" fillId="3" borderId="13" xfId="22" applyFill="1" applyBorder="1">
      <alignment/>
      <protection/>
    </xf>
    <xf numFmtId="0" fontId="5" fillId="3" borderId="6" xfId="22" applyFont="1" applyFill="1" applyBorder="1">
      <alignment/>
      <protection/>
    </xf>
    <xf numFmtId="2" fontId="0" fillId="3" borderId="0" xfId="22" applyNumberFormat="1" applyFill="1">
      <alignment/>
      <protection/>
    </xf>
    <xf numFmtId="0" fontId="0" fillId="3" borderId="0" xfId="22" applyFill="1" applyAlignment="1">
      <alignment vertical="center"/>
      <protection/>
    </xf>
    <xf numFmtId="0" fontId="5" fillId="3" borderId="6" xfId="25" applyFont="1" applyFill="1" applyBorder="1" applyAlignment="1">
      <alignment horizontal="left" vertical="center" wrapText="1"/>
      <protection/>
    </xf>
    <xf numFmtId="43" fontId="5" fillId="3" borderId="12" xfId="22" applyNumberFormat="1" applyFont="1" applyFill="1" applyBorder="1" applyAlignment="1">
      <alignment horizontal="right" vertical="center"/>
      <protection/>
    </xf>
    <xf numFmtId="43" fontId="5" fillId="3" borderId="11" xfId="22" applyNumberFormat="1" applyFont="1" applyFill="1" applyBorder="1" applyAlignment="1">
      <alignment horizontal="right" vertical="center"/>
      <protection/>
    </xf>
    <xf numFmtId="0" fontId="5" fillId="3" borderId="7" xfId="25" applyFont="1" applyFill="1" applyBorder="1" applyAlignment="1">
      <alignment horizontal="left" vertical="center" wrapText="1"/>
      <protection/>
    </xf>
    <xf numFmtId="43" fontId="1" fillId="3" borderId="12" xfId="22" applyNumberFormat="1" applyFont="1" applyFill="1" applyBorder="1" applyAlignment="1">
      <alignment horizontal="right" vertical="center"/>
      <protection/>
    </xf>
    <xf numFmtId="43" fontId="1" fillId="3" borderId="13" xfId="22" applyNumberFormat="1" applyFont="1" applyFill="1" applyBorder="1" applyAlignment="1">
      <alignment horizontal="right" vertical="center"/>
      <protection/>
    </xf>
    <xf numFmtId="0" fontId="0" fillId="3" borderId="0" xfId="22" applyFill="1" applyBorder="1" applyAlignment="1">
      <alignment vertical="center"/>
      <protection/>
    </xf>
    <xf numFmtId="173" fontId="5" fillId="3" borderId="0" xfId="25" applyNumberFormat="1" applyFont="1" applyFill="1" applyBorder="1" applyAlignment="1">
      <alignment vertical="center"/>
      <protection/>
    </xf>
    <xf numFmtId="0" fontId="0" fillId="3" borderId="0" xfId="23" applyFill="1" applyAlignment="1">
      <alignment vertical="center"/>
      <protection/>
    </xf>
    <xf numFmtId="0" fontId="0" fillId="3" borderId="0" xfId="23" applyFont="1" applyFill="1" applyAlignment="1">
      <alignment vertical="center"/>
      <protection/>
    </xf>
    <xf numFmtId="164" fontId="0" fillId="3" borderId="0" xfId="23" applyNumberFormat="1" applyFont="1" applyFill="1" applyAlignment="1">
      <alignment vertical="center"/>
      <protection/>
    </xf>
    <xf numFmtId="164" fontId="0" fillId="3" borderId="0" xfId="23" applyNumberFormat="1" applyFill="1" applyAlignment="1">
      <alignment vertical="center"/>
      <protection/>
    </xf>
    <xf numFmtId="0" fontId="0" fillId="3" borderId="0" xfId="22" applyFill="1" applyAlignment="1">
      <alignment wrapText="1"/>
      <protection/>
    </xf>
    <xf numFmtId="0" fontId="0" fillId="3" borderId="0" xfId="22" applyFont="1" applyFill="1">
      <alignment/>
      <protection/>
    </xf>
    <xf numFmtId="0" fontId="1" fillId="3" borderId="0" xfId="25" applyFont="1" applyFill="1" applyBorder="1" applyAlignment="1">
      <alignment vertical="center" wrapText="1"/>
      <protection/>
    </xf>
    <xf numFmtId="164" fontId="0" fillId="3" borderId="0" xfId="22" applyNumberFormat="1" applyFill="1" applyAlignment="1">
      <alignment wrapText="1"/>
      <protection/>
    </xf>
    <xf numFmtId="164" fontId="0" fillId="3" borderId="0" xfId="22" applyNumberFormat="1" applyFill="1">
      <alignment/>
      <protection/>
    </xf>
    <xf numFmtId="0" fontId="1" fillId="3" borderId="0" xfId="22" applyFont="1" applyFill="1" applyAlignment="1">
      <alignment wrapText="1"/>
      <protection/>
    </xf>
    <xf numFmtId="0" fontId="0" fillId="3" borderId="0" xfId="24" applyFill="1" applyAlignment="1">
      <alignment vertical="center"/>
      <protection/>
    </xf>
    <xf numFmtId="0" fontId="0" fillId="3" borderId="0" xfId="24" applyFill="1" applyAlignment="1">
      <alignment horizontal="center" vertical="center"/>
      <protection/>
    </xf>
    <xf numFmtId="0" fontId="1" fillId="3" borderId="0" xfId="24" applyFont="1" applyFill="1" applyAlignment="1">
      <alignment horizontal="right" vertical="center"/>
      <protection/>
    </xf>
    <xf numFmtId="0" fontId="16" fillId="3" borderId="4" xfId="25" applyFont="1" applyFill="1" applyBorder="1" applyAlignment="1">
      <alignment horizontal="center" vertical="center" wrapText="1"/>
      <protection/>
    </xf>
    <xf numFmtId="0" fontId="16" fillId="3" borderId="4" xfId="22" applyFont="1" applyFill="1" applyBorder="1" applyAlignment="1">
      <alignment horizontal="center" vertical="center"/>
      <protection/>
    </xf>
    <xf numFmtId="0" fontId="30" fillId="3" borderId="11" xfId="24" applyFont="1" applyFill="1" applyBorder="1" applyAlignment="1">
      <alignment vertical="center"/>
      <protection/>
    </xf>
    <xf numFmtId="164" fontId="1" fillId="3" borderId="11" xfId="24" applyNumberFormat="1" applyFont="1" applyFill="1" applyBorder="1" applyAlignment="1">
      <alignment horizontal="center" vertical="center"/>
      <protection/>
    </xf>
    <xf numFmtId="0" fontId="30" fillId="3" borderId="12" xfId="24" applyFont="1" applyFill="1" applyBorder="1" applyAlignment="1">
      <alignment vertical="center"/>
      <protection/>
    </xf>
    <xf numFmtId="164" fontId="1" fillId="3" borderId="12" xfId="24" applyNumberFormat="1" applyFont="1" applyFill="1" applyBorder="1" applyAlignment="1">
      <alignment horizontal="center" vertical="center"/>
      <protection/>
    </xf>
    <xf numFmtId="164" fontId="1" fillId="3" borderId="12" xfId="24" applyNumberFormat="1" applyFont="1" applyFill="1" applyBorder="1" applyAlignment="1">
      <alignment horizontal="center" vertical="center"/>
      <protection/>
    </xf>
    <xf numFmtId="0" fontId="30" fillId="3" borderId="13" xfId="24" applyFont="1" applyFill="1" applyBorder="1" applyAlignment="1">
      <alignment vertical="center"/>
      <protection/>
    </xf>
    <xf numFmtId="164" fontId="1" fillId="3" borderId="13" xfId="24" applyNumberFormat="1" applyFont="1" applyFill="1" applyBorder="1" applyAlignment="1">
      <alignment horizontal="center" vertical="center"/>
      <protection/>
    </xf>
    <xf numFmtId="0" fontId="1" fillId="3" borderId="0" xfId="23" applyFont="1" applyFill="1" applyAlignment="1">
      <alignment vertical="center"/>
      <protection/>
    </xf>
    <xf numFmtId="0" fontId="1" fillId="3" borderId="0" xfId="24" applyFont="1" applyFill="1" applyAlignment="1">
      <alignment vertical="center"/>
      <protection/>
    </xf>
    <xf numFmtId="0" fontId="1" fillId="3" borderId="0" xfId="24" applyFont="1" applyFill="1" applyAlignment="1">
      <alignment horizontal="center" vertical="center"/>
      <protection/>
    </xf>
    <xf numFmtId="0" fontId="1" fillId="3" borderId="0" xfId="23" applyFont="1" applyFill="1" applyBorder="1" applyAlignment="1">
      <alignment vertical="center"/>
      <protection/>
    </xf>
    <xf numFmtId="164" fontId="1" fillId="3" borderId="0" xfId="23" applyNumberFormat="1" applyFont="1" applyFill="1" applyBorder="1" applyAlignment="1">
      <alignment vertical="center"/>
      <protection/>
    </xf>
    <xf numFmtId="0" fontId="2" fillId="3" borderId="0" xfId="0" applyFont="1" applyFill="1" applyAlignment="1">
      <alignment/>
    </xf>
    <xf numFmtId="0" fontId="1" fillId="3" borderId="0" xfId="0" applyFont="1" applyFill="1" applyAlignment="1">
      <alignment horizontal="right"/>
    </xf>
    <xf numFmtId="0" fontId="1" fillId="3" borderId="0" xfId="25" applyFont="1" applyFill="1" applyAlignment="1">
      <alignment vertical="center" wrapText="1"/>
      <protection/>
    </xf>
    <xf numFmtId="0" fontId="13" fillId="0" borderId="0" xfId="0" applyFont="1" applyAlignment="1">
      <alignment horizontal="center"/>
    </xf>
    <xf numFmtId="0" fontId="16" fillId="3" borderId="4" xfId="24" applyFont="1" applyFill="1" applyBorder="1" applyAlignment="1">
      <alignment horizontal="center" vertical="center" wrapText="1"/>
      <protection/>
    </xf>
    <xf numFmtId="0" fontId="2" fillId="3" borderId="0" xfId="0" applyFont="1" applyFill="1" applyAlignment="1">
      <alignment horizontal="center" wrapText="1"/>
    </xf>
    <xf numFmtId="0" fontId="0" fillId="3" borderId="4" xfId="22" applyFill="1" applyBorder="1" applyAlignment="1">
      <alignment wrapText="1"/>
      <protection/>
    </xf>
    <xf numFmtId="0" fontId="16" fillId="3" borderId="4" xfId="22" applyFont="1" applyFill="1" applyBorder="1" applyAlignment="1">
      <alignment horizontal="center" vertical="center" wrapText="1"/>
      <protection/>
    </xf>
    <xf numFmtId="0" fontId="1" fillId="3" borderId="11" xfId="25" applyFont="1" applyFill="1" applyBorder="1" applyAlignment="1">
      <alignment vertical="center" wrapText="1"/>
      <protection/>
    </xf>
    <xf numFmtId="164" fontId="1" fillId="3" borderId="11" xfId="22" applyNumberFormat="1" applyFont="1" applyFill="1" applyBorder="1" applyAlignment="1">
      <alignment horizontal="right" vertical="center" wrapText="1" indent="3"/>
      <protection/>
    </xf>
    <xf numFmtId="164" fontId="1" fillId="3" borderId="11" xfId="22" applyNumberFormat="1" applyFont="1" applyFill="1" applyBorder="1" applyAlignment="1">
      <alignment horizontal="right" vertical="center" indent="3"/>
      <protection/>
    </xf>
    <xf numFmtId="0" fontId="1" fillId="3" borderId="12" xfId="25" applyFont="1" applyFill="1" applyBorder="1" applyAlignment="1">
      <alignment vertical="center" wrapText="1"/>
      <protection/>
    </xf>
    <xf numFmtId="164" fontId="1" fillId="3" borderId="12" xfId="22" applyNumberFormat="1" applyFont="1" applyFill="1" applyBorder="1" applyAlignment="1">
      <alignment horizontal="right" vertical="center" wrapText="1" indent="3"/>
      <protection/>
    </xf>
    <xf numFmtId="164" fontId="1" fillId="3" borderId="12" xfId="22" applyNumberFormat="1" applyFont="1" applyFill="1" applyBorder="1" applyAlignment="1">
      <alignment horizontal="right" vertical="center" indent="3"/>
      <protection/>
    </xf>
    <xf numFmtId="0" fontId="1" fillId="3" borderId="12" xfId="22" applyFont="1" applyFill="1" applyBorder="1" applyAlignment="1">
      <alignment vertical="center" wrapText="1"/>
      <protection/>
    </xf>
    <xf numFmtId="0" fontId="5" fillId="3" borderId="13" xfId="25" applyFont="1" applyFill="1" applyBorder="1" applyAlignment="1">
      <alignment vertical="center" wrapText="1"/>
      <protection/>
    </xf>
    <xf numFmtId="164" fontId="5" fillId="3" borderId="13" xfId="22" applyNumberFormat="1" applyFont="1" applyFill="1" applyBorder="1" applyAlignment="1">
      <alignment horizontal="right" vertical="center" wrapText="1" indent="3"/>
      <protection/>
    </xf>
    <xf numFmtId="164" fontId="5" fillId="3" borderId="13" xfId="22" applyNumberFormat="1" applyFont="1" applyFill="1" applyBorder="1" applyAlignment="1">
      <alignment horizontal="right" vertical="center" indent="3"/>
      <protection/>
    </xf>
    <xf numFmtId="0" fontId="2" fillId="3" borderId="0" xfId="22" applyFont="1" applyFill="1" applyAlignment="1">
      <alignment horizontal="center"/>
      <protection/>
    </xf>
    <xf numFmtId="0" fontId="1" fillId="3" borderId="1" xfId="22" applyFont="1" applyFill="1" applyBorder="1" applyAlignment="1">
      <alignment horizontal="left" vertical="center" wrapText="1"/>
      <protection/>
    </xf>
    <xf numFmtId="0" fontId="0" fillId="3" borderId="1" xfId="22" applyFill="1" applyBorder="1" applyAlignment="1">
      <alignment wrapText="1"/>
      <protection/>
    </xf>
    <xf numFmtId="0" fontId="0" fillId="3" borderId="1" xfId="22" applyFill="1" applyBorder="1" applyAlignment="1">
      <alignment horizontal="left" vertical="center" wrapText="1"/>
      <protection/>
    </xf>
    <xf numFmtId="0" fontId="13" fillId="3" borderId="0" xfId="24" applyFont="1" applyFill="1" applyAlignment="1">
      <alignment horizontal="center" vertical="center"/>
      <protection/>
    </xf>
    <xf numFmtId="0" fontId="2" fillId="3" borderId="0" xfId="0" applyFont="1" applyFill="1" applyAlignment="1">
      <alignment horizont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" fillId="0" borderId="0" xfId="25" applyFont="1" applyFill="1" applyBorder="1" applyAlignment="1" quotePrefix="1">
      <alignment horizontal="center" vertical="center" wrapText="1"/>
      <protection/>
    </xf>
    <xf numFmtId="0" fontId="13" fillId="0" borderId="0" xfId="25" applyFont="1" applyFill="1" applyBorder="1" applyAlignment="1">
      <alignment horizontal="center" vertical="center"/>
      <protection/>
    </xf>
    <xf numFmtId="0" fontId="5" fillId="0" borderId="7" xfId="25" applyFont="1" applyFill="1" applyBorder="1" applyAlignment="1">
      <alignment vertical="center" wrapText="1"/>
      <protection/>
    </xf>
    <xf numFmtId="0" fontId="0" fillId="0" borderId="0" xfId="25" applyFont="1" applyFill="1" applyBorder="1" applyAlignment="1">
      <alignment vertical="center" wrapText="1"/>
      <protection/>
    </xf>
    <xf numFmtId="0" fontId="5" fillId="0" borderId="5" xfId="21" applyFont="1" applyBorder="1" applyAlignment="1">
      <alignment horizontal="center" vertical="center" wrapText="1"/>
      <protection/>
    </xf>
    <xf numFmtId="0" fontId="13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2" xfId="25" applyFont="1" applyFill="1" applyBorder="1" applyAlignment="1">
      <alignment vertical="center" wrapText="1"/>
      <protection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3" fillId="3" borderId="0" xfId="25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 vertical="center"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iffusion CTI2009" xfId="21"/>
    <cellStyle name="Normal_Feuil1" xfId="22"/>
    <cellStyle name="Normal_Graphiques CST 2005-2010" xfId="23"/>
    <cellStyle name="Normal_Résu CST " xfId="24"/>
    <cellStyle name="Normal_Série CST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Graphique 5 : Contributions des postes à l'évolution en volume de la consommation touristique des visiteurs en 2012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2225"/>
          <c:w val="0.98325"/>
          <c:h val="0.81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'consommation touristique'!$B$205</c:f>
              <c:strCache>
                <c:ptCount val="1"/>
                <c:pt idx="0">
                  <c:v>Visiteurs français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'consommation touristique'!$A$206:$A$212</c:f>
              <c:strCache/>
            </c:strRef>
          </c:cat>
          <c:val>
            <c:numRef>
              <c:f>'consommation touristique'!$B$206:$B$212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0"/>
          <c:order val="1"/>
          <c:tx>
            <c:strRef>
              <c:f>'consommation touristique'!$C$205</c:f>
              <c:strCache>
                <c:ptCount val="1"/>
                <c:pt idx="0">
                  <c:v>Visiteurs étrangers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_€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_€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_€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_€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_€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_€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\ _€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'consommation touristique'!$A$206:$A$212</c:f>
              <c:strCache/>
            </c:strRef>
          </c:cat>
          <c:val>
            <c:numRef>
              <c:f>'consommation touristique'!$C$206:$C$212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0"/>
        <c:axId val="49882789"/>
        <c:axId val="46291918"/>
      </c:barChart>
      <c:catAx>
        <c:axId val="49882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Évolution en %, contribution en points</a:t>
                </a:r>
              </a:p>
            </c:rich>
          </c:tx>
          <c:layout>
            <c:manualLayout>
              <c:xMode val="factor"/>
              <c:yMode val="factor"/>
              <c:x val="0.2635"/>
              <c:y val="-0.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291918"/>
        <c:crosses val="autoZero"/>
        <c:auto val="0"/>
        <c:lblOffset val="100"/>
        <c:noMultiLvlLbl val="0"/>
      </c:catAx>
      <c:valAx>
        <c:axId val="46291918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882789"/>
        <c:crossesAt val="1"/>
        <c:crossBetween val="between"/>
        <c:dispUnits/>
        <c:minorUnit val="0.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25"/>
          <c:y val="0.94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Touristes français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Dépenses en restaurants et cafés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</c:numLit>
          </c:cat>
          <c:val>
            <c:numLit>
              <c:ptCount val="8"/>
              <c:pt idx="0">
                <c:v>100</c:v>
              </c:pt>
              <c:pt idx="1">
                <c:v>100.44990462886739</c:v>
              </c:pt>
              <c:pt idx="2">
                <c:v>101.91753302612949</c:v>
              </c:pt>
              <c:pt idx="3">
                <c:v>100.11271623636294</c:v>
              </c:pt>
              <c:pt idx="4">
                <c:v>100.06111081581157</c:v>
              </c:pt>
              <c:pt idx="5">
                <c:v>99.63451386524865</c:v>
              </c:pt>
              <c:pt idx="6">
                <c:v>104.25118653264917</c:v>
              </c:pt>
              <c:pt idx="7">
                <c:v>101.92074238205458</c:v>
              </c:pt>
            </c:numLit>
          </c:val>
          <c:smooth val="0"/>
        </c:ser>
        <c:ser>
          <c:idx val="1"/>
          <c:order val="1"/>
          <c:tx>
            <c:v>Dépenses en aliments et boissons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</c:numLit>
          </c:cat>
          <c:val>
            <c:numLit>
              <c:ptCount val="8"/>
              <c:pt idx="0">
                <c:v>100</c:v>
              </c:pt>
              <c:pt idx="1">
                <c:v>99.53467318830816</c:v>
              </c:pt>
              <c:pt idx="2">
                <c:v>100.98892955045292</c:v>
              </c:pt>
              <c:pt idx="3">
                <c:v>97.9428853927252</c:v>
              </c:pt>
              <c:pt idx="4">
                <c:v>94.59457160552009</c:v>
              </c:pt>
              <c:pt idx="5">
                <c:v>91.69877438789283</c:v>
              </c:pt>
              <c:pt idx="6">
                <c:v>92.96278162173645</c:v>
              </c:pt>
              <c:pt idx="7">
                <c:v>92.25902730639837</c:v>
              </c:pt>
            </c:numLit>
          </c:val>
          <c:smooth val="0"/>
        </c:ser>
        <c:ser>
          <c:idx val="2"/>
          <c:order val="2"/>
          <c:tx>
            <c:v>Nuitées à l'hôtel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</c:numLit>
          </c:cat>
          <c:val>
            <c:numLit>
              <c:ptCount val="8"/>
              <c:pt idx="0">
                <c:v>100</c:v>
              </c:pt>
              <c:pt idx="1">
                <c:v>100.72212178097479</c:v>
              </c:pt>
              <c:pt idx="2">
                <c:v>103.52963761324636</c:v>
              </c:pt>
              <c:pt idx="3">
                <c:v>103.54136304471113</c:v>
              </c:pt>
              <c:pt idx="4">
                <c:v>102.08401642768115</c:v>
              </c:pt>
              <c:pt idx="5">
                <c:v>104.11518916432043</c:v>
              </c:pt>
              <c:pt idx="6">
                <c:v>107.86556994367169</c:v>
              </c:pt>
              <c:pt idx="7">
                <c:v>106.39066141936343</c:v>
              </c:pt>
            </c:numLit>
          </c:val>
          <c:smooth val="0"/>
        </c:ser>
        <c:ser>
          <c:idx val="3"/>
          <c:order val="3"/>
          <c:tx>
            <c:v>Nuitées dans les autres hébergements touristiques (y compris non marchands)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</c:numLit>
          </c:cat>
          <c:val>
            <c:numLit>
              <c:ptCount val="8"/>
              <c:pt idx="0">
                <c:v>100</c:v>
              </c:pt>
              <c:pt idx="1">
                <c:v>99.65795823641953</c:v>
              </c:pt>
              <c:pt idx="2">
                <c:v>100.00611074001111</c:v>
              </c:pt>
              <c:pt idx="3">
                <c:v>96.06801911000962</c:v>
              </c:pt>
              <c:pt idx="4">
                <c:v>94.94973291246411</c:v>
              </c:pt>
              <c:pt idx="5">
                <c:v>92.01669443606167</c:v>
              </c:pt>
              <c:pt idx="6">
                <c:v>94.47549601676818</c:v>
              </c:pt>
              <c:pt idx="7">
                <c:v>93.816651660477</c:v>
              </c:pt>
            </c:numLit>
          </c:val>
          <c:smooth val="0"/>
        </c:ser>
        <c:axId val="20145039"/>
        <c:axId val="47087624"/>
      </c:lineChart>
      <c:catAx>
        <c:axId val="20145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Arial"/>
                    <a:ea typeface="Arial"/>
                    <a:cs typeface="Arial"/>
                  </a:rPr>
                  <a:t>Indices de volume chaînés 
(base 100 en 2005)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47087624"/>
        <c:crosses val="autoZero"/>
        <c:auto val="1"/>
        <c:lblOffset val="100"/>
        <c:noMultiLvlLbl val="0"/>
      </c:catAx>
      <c:valAx>
        <c:axId val="47087624"/>
        <c:scaling>
          <c:orientation val="minMax"/>
          <c:min val="85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201450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Touristes étrangers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Dépenses en restaurants et cafés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</c:numLit>
          </c:cat>
          <c:val>
            <c:numLit>
              <c:ptCount val="8"/>
              <c:pt idx="0">
                <c:v>100</c:v>
              </c:pt>
              <c:pt idx="1">
                <c:v>100.27526962541184</c:v>
              </c:pt>
              <c:pt idx="2">
                <c:v>103.47671563669309</c:v>
              </c:pt>
              <c:pt idx="3">
                <c:v>103.19108202243086</c:v>
              </c:pt>
              <c:pt idx="4">
                <c:v>97.40759990701795</c:v>
              </c:pt>
              <c:pt idx="5">
                <c:v>99.66733036351192</c:v>
              </c:pt>
              <c:pt idx="6">
                <c:v>102.99551402136566</c:v>
              </c:pt>
              <c:pt idx="7">
                <c:v>105.56804833414118</c:v>
              </c:pt>
            </c:numLit>
          </c:val>
          <c:smooth val="0"/>
        </c:ser>
        <c:ser>
          <c:idx val="1"/>
          <c:order val="1"/>
          <c:tx>
            <c:v>Dépenses en aliments et boissons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</c:numLit>
          </c:cat>
          <c:val>
            <c:numLit>
              <c:ptCount val="8"/>
              <c:pt idx="0">
                <c:v>100</c:v>
              </c:pt>
              <c:pt idx="1">
                <c:v>102.49776426436064</c:v>
              </c:pt>
              <c:pt idx="2">
                <c:v>105.77016691952363</c:v>
              </c:pt>
              <c:pt idx="3">
                <c:v>106.72293064723813</c:v>
              </c:pt>
              <c:pt idx="4">
                <c:v>106.72293064723813</c:v>
              </c:pt>
              <c:pt idx="5">
                <c:v>107.36393599302242</c:v>
              </c:pt>
              <c:pt idx="6">
                <c:v>113.33623168678962</c:v>
              </c:pt>
              <c:pt idx="7">
                <c:v>116.84696481113473</c:v>
              </c:pt>
            </c:numLit>
          </c:val>
          <c:smooth val="0"/>
        </c:ser>
        <c:ser>
          <c:idx val="2"/>
          <c:order val="2"/>
          <c:tx>
            <c:v>Nuitées à l'hôtel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</c:numLit>
          </c:cat>
          <c:val>
            <c:numLit>
              <c:ptCount val="8"/>
              <c:pt idx="0">
                <c:v>100</c:v>
              </c:pt>
              <c:pt idx="1">
                <c:v>97.70283822038044</c:v>
              </c:pt>
              <c:pt idx="2">
                <c:v>102.77166468115293</c:v>
              </c:pt>
              <c:pt idx="3">
                <c:v>100.88873075104937</c:v>
              </c:pt>
              <c:pt idx="4">
                <c:v>89.72787207048138</c:v>
              </c:pt>
              <c:pt idx="5">
                <c:v>92.1654009923805</c:v>
              </c:pt>
              <c:pt idx="6">
                <c:v>94.45358326187963</c:v>
              </c:pt>
              <c:pt idx="7">
                <c:v>97.06794027880854</c:v>
              </c:pt>
            </c:numLit>
          </c:val>
          <c:smooth val="0"/>
        </c:ser>
        <c:ser>
          <c:idx val="3"/>
          <c:order val="3"/>
          <c:tx>
            <c:v>Nuitées dans les autres hébergements touristiques (y compris non marchands)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</c:numLit>
          </c:cat>
          <c:val>
            <c:numLit>
              <c:ptCount val="8"/>
              <c:pt idx="0">
                <c:v>100</c:v>
              </c:pt>
              <c:pt idx="1">
                <c:v>102.72613294738129</c:v>
              </c:pt>
              <c:pt idx="2">
                <c:v>105.22719696693285</c:v>
              </c:pt>
              <c:pt idx="3">
                <c:v>104.9084476385768</c:v>
              </c:pt>
              <c:pt idx="4">
                <c:v>103.0931449543991</c:v>
              </c:pt>
              <c:pt idx="5">
                <c:v>106.05792278363376</c:v>
              </c:pt>
              <c:pt idx="6">
                <c:v>113.51621588743488</c:v>
              </c:pt>
              <c:pt idx="7">
                <c:v>116.2851818480066</c:v>
              </c:pt>
            </c:numLit>
          </c:val>
          <c:smooth val="0"/>
        </c:ser>
        <c:axId val="21135433"/>
        <c:axId val="56001170"/>
      </c:lineChart>
      <c:catAx>
        <c:axId val="21135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Arial"/>
                    <a:ea typeface="Arial"/>
                    <a:cs typeface="Arial"/>
                  </a:rPr>
                  <a:t>Indices de volume chaînés 
(base 100 en 2005)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56001170"/>
        <c:crosses val="autoZero"/>
        <c:auto val="1"/>
        <c:lblOffset val="100"/>
        <c:noMultiLvlLbl val="0"/>
      </c:catAx>
      <c:valAx>
        <c:axId val="56001170"/>
        <c:scaling>
          <c:orientation val="minMax"/>
          <c:min val="85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211354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Dépenses touristiques en transport aérien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</c:numLit>
          </c:cat>
          <c:val>
            <c:numLit>
              <c:ptCount val="8"/>
              <c:pt idx="0">
                <c:v>100</c:v>
              </c:pt>
              <c:pt idx="1">
                <c:v>104.1686289144678</c:v>
              </c:pt>
              <c:pt idx="2">
                <c:v>111.03865155645158</c:v>
              </c:pt>
              <c:pt idx="3">
                <c:v>114.22375730337717</c:v>
              </c:pt>
              <c:pt idx="4">
                <c:v>93.60624107304409</c:v>
              </c:pt>
              <c:pt idx="5">
                <c:v>98.73911182106478</c:v>
              </c:pt>
              <c:pt idx="6">
                <c:v>105.77469136543516</c:v>
              </c:pt>
              <c:pt idx="7">
                <c:v>113.85654696458072</c:v>
              </c:pt>
            </c:numLit>
          </c:val>
          <c:smooth val="0"/>
        </c:ser>
        <c:ser>
          <c:idx val="1"/>
          <c:order val="1"/>
          <c:tx>
            <c:v>Trafic passagers des transporteurs aériens français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</c:numLit>
          </c:cat>
          <c:val>
            <c:numLit>
              <c:ptCount val="8"/>
              <c:pt idx="0">
                <c:v>100</c:v>
              </c:pt>
              <c:pt idx="1">
                <c:v>104.1686289144678</c:v>
              </c:pt>
              <c:pt idx="2">
                <c:v>109.88811088406163</c:v>
              </c:pt>
              <c:pt idx="3">
                <c:v>112.96495692424587</c:v>
              </c:pt>
              <c:pt idx="4">
                <c:v>108.86068054477842</c:v>
              </c:pt>
              <c:pt idx="5">
                <c:v>109.72149928403327</c:v>
              </c:pt>
              <c:pt idx="6">
                <c:v>115.6887434591895</c:v>
              </c:pt>
              <c:pt idx="7">
                <c:v>117.0849190580684</c:v>
              </c:pt>
            </c:numLit>
          </c:val>
          <c:smooth val="0"/>
        </c:ser>
        <c:ser>
          <c:idx val="2"/>
          <c:order val="2"/>
          <c:tx>
            <c:v>Dépenses touristiques en transport ferroviaire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</c:numLit>
          </c:cat>
          <c:val>
            <c:numLit>
              <c:ptCount val="8"/>
              <c:pt idx="0">
                <c:v>100</c:v>
              </c:pt>
              <c:pt idx="1">
                <c:v>100.93050570181349</c:v>
              </c:pt>
              <c:pt idx="2">
                <c:v>103.67113780843854</c:v>
              </c:pt>
              <c:pt idx="3">
                <c:v>109.65685050963893</c:v>
              </c:pt>
              <c:pt idx="4">
                <c:v>99.50223942976507</c:v>
              </c:pt>
              <c:pt idx="5">
                <c:v>97.97132974829434</c:v>
              </c:pt>
              <c:pt idx="6">
                <c:v>100.72034483642341</c:v>
              </c:pt>
              <c:pt idx="7">
                <c:v>99.45819659912563</c:v>
              </c:pt>
            </c:numLit>
          </c:val>
          <c:smooth val="0"/>
        </c:ser>
        <c:ser>
          <c:idx val="3"/>
          <c:order val="3"/>
          <c:tx>
            <c:v>Trafic passagers des trains grandes lignes et intercités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</c:numLit>
          </c:cat>
          <c:val>
            <c:numLit>
              <c:ptCount val="8"/>
              <c:pt idx="0">
                <c:v>100</c:v>
              </c:pt>
              <c:pt idx="1">
                <c:v>101.98408365182574</c:v>
              </c:pt>
              <c:pt idx="2">
                <c:v>103.32324084644529</c:v>
              </c:pt>
              <c:pt idx="3">
                <c:v>109.49653380983109</c:v>
              </c:pt>
              <c:pt idx="4">
                <c:v>105.94728743733559</c:v>
              </c:pt>
              <c:pt idx="5">
                <c:v>103.13297265101504</c:v>
              </c:pt>
              <c:pt idx="6">
                <c:v>103.74580169090517</c:v>
              </c:pt>
              <c:pt idx="7">
                <c:v>102.40730629870451</c:v>
              </c:pt>
            </c:numLit>
          </c:val>
          <c:smooth val="0"/>
        </c:ser>
        <c:axId val="34248483"/>
        <c:axId val="39800892"/>
      </c:lineChart>
      <c:catAx>
        <c:axId val="34248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Arial"/>
                    <a:ea typeface="Arial"/>
                    <a:cs typeface="Arial"/>
                  </a:rPr>
                  <a:t>Indices de volume chaînés 
(base 100 en 2005)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39800892"/>
        <c:crosses val="autoZero"/>
        <c:auto val="1"/>
        <c:lblOffset val="100"/>
        <c:noMultiLvlLbl val="0"/>
      </c:catAx>
      <c:valAx>
        <c:axId val="39800892"/>
        <c:scaling>
          <c:orientation val="minMax"/>
          <c:min val="9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342484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Volume des carburants utilisés par les visiteurs français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</c:numLit>
          </c:cat>
          <c:val>
            <c:numLit>
              <c:ptCount val="8"/>
              <c:pt idx="0">
                <c:v>100</c:v>
              </c:pt>
              <c:pt idx="1">
                <c:v>96.63846288147604</c:v>
              </c:pt>
              <c:pt idx="2">
                <c:v>99.17713443029886</c:v>
              </c:pt>
              <c:pt idx="3">
                <c:v>94.59346441364852</c:v>
              </c:pt>
              <c:pt idx="4">
                <c:v>95.06489292920564</c:v>
              </c:pt>
              <c:pt idx="5">
                <c:v>90.70255081660889</c:v>
              </c:pt>
              <c:pt idx="6">
                <c:v>90.81420882475601</c:v>
              </c:pt>
              <c:pt idx="7">
                <c:v>87.59357973754072</c:v>
              </c:pt>
            </c:numLit>
          </c:val>
          <c:smooth val="0"/>
        </c:ser>
        <c:ser>
          <c:idx val="1"/>
          <c:order val="1"/>
          <c:tx>
            <c:v>Distances parcourues en voiture par les visiteurs français (km)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</c:numLit>
          </c:cat>
          <c:val>
            <c:numLit>
              <c:ptCount val="8"/>
              <c:pt idx="0">
                <c:v>100</c:v>
              </c:pt>
              <c:pt idx="1">
                <c:v>97.65909079084658</c:v>
              </c:pt>
              <c:pt idx="2">
                <c:v>100.43346945039993</c:v>
              </c:pt>
              <c:pt idx="3">
                <c:v>95.75151452010815</c:v>
              </c:pt>
              <c:pt idx="4">
                <c:v>96.72624797206139</c:v>
              </c:pt>
              <c:pt idx="5">
                <c:v>92.53771292844166</c:v>
              </c:pt>
              <c:pt idx="6">
                <c:v>94.59116356637624</c:v>
              </c:pt>
              <c:pt idx="7">
                <c:v>92.40181385994937</c:v>
              </c:pt>
            </c:numLit>
          </c:val>
          <c:smooth val="0"/>
        </c:ser>
        <c:ser>
          <c:idx val="2"/>
          <c:order val="2"/>
          <c:tx>
            <c:v>Volume des carburants utilisés par les visiteurs étrangers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</c:numLit>
          </c:cat>
          <c:val>
            <c:numLit>
              <c:ptCount val="8"/>
              <c:pt idx="0">
                <c:v>100</c:v>
              </c:pt>
              <c:pt idx="1">
                <c:v>102.5812808047001</c:v>
              </c:pt>
              <c:pt idx="2">
                <c:v>107.78654946259698</c:v>
              </c:pt>
              <c:pt idx="3">
                <c:v>99.79485182751162</c:v>
              </c:pt>
              <c:pt idx="4">
                <c:v>97.41927216961923</c:v>
              </c:pt>
              <c:pt idx="5">
                <c:v>101.15559789387531</c:v>
              </c:pt>
              <c:pt idx="6">
                <c:v>99.84315328902521</c:v>
              </c:pt>
              <c:pt idx="7">
                <c:v>100.01922332151408</c:v>
              </c:pt>
            </c:numLit>
          </c:val>
          <c:smooth val="0"/>
        </c:ser>
        <c:ser>
          <c:idx val="3"/>
          <c:order val="3"/>
          <c:tx>
            <c:v>Trafic en France des voitures immatriculées à l'étranger (véhicule-km)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</c:numLit>
          </c:cat>
          <c:val>
            <c:numLit>
              <c:ptCount val="8"/>
              <c:pt idx="0">
                <c:v>100</c:v>
              </c:pt>
              <c:pt idx="1">
                <c:v>104.05669747527628</c:v>
              </c:pt>
              <c:pt idx="2">
                <c:v>110.2905962693463</c:v>
              </c:pt>
              <c:pt idx="3">
                <c:v>102.0408596683992</c:v>
              </c:pt>
              <c:pt idx="4">
                <c:v>98.8176390505468</c:v>
              </c:pt>
              <c:pt idx="5">
                <c:v>101.80298852789701</c:v>
              </c:pt>
              <c:pt idx="6">
                <c:v>102.41380645906442</c:v>
              </c:pt>
              <c:pt idx="7">
                <c:v>102.92805980723392</c:v>
              </c:pt>
            </c:numLit>
          </c:val>
          <c:smooth val="0"/>
        </c:ser>
        <c:ser>
          <c:idx val="4"/>
          <c:order val="4"/>
          <c:tx>
            <c:v>Prix moyen des carburants utilisés par les visiteurs français 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</c:numLit>
          </c:cat>
          <c:val>
            <c:numLit>
              <c:ptCount val="8"/>
              <c:pt idx="0">
                <c:v>100</c:v>
              </c:pt>
              <c:pt idx="1">
                <c:v>106.60857882699787</c:v>
              </c:pt>
              <c:pt idx="2">
                <c:v>105.92575811316892</c:v>
              </c:pt>
              <c:pt idx="3">
                <c:v>127.83344081655204</c:v>
              </c:pt>
              <c:pt idx="4">
                <c:v>99.46015262683316</c:v>
              </c:pt>
              <c:pt idx="5">
                <c:v>112.3888328929634</c:v>
              </c:pt>
              <c:pt idx="6">
                <c:v>133.6493794799897</c:v>
              </c:pt>
              <c:pt idx="7">
                <c:v>158.97781145237414</c:v>
              </c:pt>
            </c:numLit>
          </c:val>
          <c:smooth val="0"/>
        </c:ser>
        <c:ser>
          <c:idx val="5"/>
          <c:order val="5"/>
          <c:tx>
            <c:v>Prix moyen des carburants utilisés par les visiteurs étrangers 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</c:numLit>
          </c:cat>
          <c:val>
            <c:numLit>
              <c:ptCount val="8"/>
              <c:pt idx="0">
                <c:v>100</c:v>
              </c:pt>
              <c:pt idx="1">
                <c:v>107.14971605712124</c:v>
              </c:pt>
              <c:pt idx="2">
                <c:v>107.0793619406968</c:v>
              </c:pt>
              <c:pt idx="3">
                <c:v>124.94348071650504</c:v>
              </c:pt>
              <c:pt idx="4">
                <c:v>101.69078352393554</c:v>
              </c:pt>
              <c:pt idx="5">
                <c:v>113.2988019320623</c:v>
              </c:pt>
              <c:pt idx="6">
                <c:v>134.10934306578952</c:v>
              </c:pt>
              <c:pt idx="7">
                <c:v>158.7359952695774</c:v>
              </c:pt>
            </c:numLit>
          </c:val>
          <c:smooth val="0"/>
        </c:ser>
        <c:axId val="22663709"/>
        <c:axId val="2646790"/>
      </c:lineChart>
      <c:catAx>
        <c:axId val="22663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Indices de volume chaînés 
(base 100 en 2005)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2646790"/>
        <c:crosses val="autoZero"/>
        <c:auto val="1"/>
        <c:lblOffset val="100"/>
        <c:noMultiLvlLbl val="0"/>
      </c:catAx>
      <c:valAx>
        <c:axId val="2646790"/>
        <c:scaling>
          <c:orientation val="minMax"/>
          <c:max val="160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226637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Contribution des postes de dépenses à l'évolution en volume de la consommation touristique intérieure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'contrib. évol. volume (page 22)'!$A$8</c:f>
              <c:strCache>
                <c:ptCount val="1"/>
                <c:pt idx="0">
                  <c:v>Hébergements touristiques marchands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'contrib. évol. volume (page 22)'!$B$7:$E$7</c:f>
              <c:numCach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'contrib. évol. volume (page 22)'!$B$8:$E$8</c:f>
              <c:numCache>
                <c:ptCount val="4"/>
                <c:pt idx="0">
                  <c:v>-0.24765589033703275</c:v>
                </c:pt>
                <c:pt idx="1">
                  <c:v>0.25316706378470744</c:v>
                </c:pt>
                <c:pt idx="2">
                  <c:v>0.7978352321434542</c:v>
                </c:pt>
                <c:pt idx="3">
                  <c:v>0.020173090518737245</c:v>
                </c:pt>
              </c:numCache>
            </c:numRef>
          </c:val>
        </c:ser>
        <c:ser>
          <c:idx val="2"/>
          <c:order val="1"/>
          <c:tx>
            <c:strRef>
              <c:f>'contrib. évol. volume (page 22)'!$A$9</c:f>
              <c:strCache>
                <c:ptCount val="1"/>
                <c:pt idx="0">
                  <c:v>Restaurants et cafés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'contrib. évol. volume (page 22)'!$B$7:$E$7</c:f>
              <c:numCach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'contrib. évol. volume (page 22)'!$B$9:$E$9</c:f>
              <c:numCache>
                <c:ptCount val="4"/>
                <c:pt idx="0">
                  <c:v>-0.23705080051394223</c:v>
                </c:pt>
                <c:pt idx="1">
                  <c:v>0.06114307928676581</c:v>
                </c:pt>
                <c:pt idx="2">
                  <c:v>0.5139250108380066</c:v>
                </c:pt>
                <c:pt idx="3">
                  <c:v>-0.07705846469019911</c:v>
                </c:pt>
              </c:numCache>
            </c:numRef>
          </c:val>
        </c:ser>
        <c:ser>
          <c:idx val="3"/>
          <c:order val="2"/>
          <c:tx>
            <c:strRef>
              <c:f>'contrib. évol. volume (page 22)'!$A$10</c:f>
              <c:strCache>
                <c:ptCount val="1"/>
                <c:pt idx="0">
                  <c:v>Services de transport non urbain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'contrib. évol. volume (page 22)'!$B$7:$E$7</c:f>
              <c:numCach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'contrib. évol. volume (page 22)'!$B$10:$E$10</c:f>
              <c:numCache>
                <c:ptCount val="4"/>
                <c:pt idx="0">
                  <c:v>-2.6174272284149813</c:v>
                </c:pt>
                <c:pt idx="1">
                  <c:v>0.6102269298732775</c:v>
                </c:pt>
                <c:pt idx="2">
                  <c:v>0.9283658298514662</c:v>
                </c:pt>
                <c:pt idx="3">
                  <c:v>0.8103524683137037</c:v>
                </c:pt>
              </c:numCache>
            </c:numRef>
          </c:val>
        </c:ser>
        <c:ser>
          <c:idx val="4"/>
          <c:order val="3"/>
          <c:tx>
            <c:strRef>
              <c:f>'contrib. évol. volume (page 22)'!$A$11</c:f>
              <c:strCache>
                <c:ptCount val="1"/>
                <c:pt idx="0">
                  <c:v>Autres dépenses en services caractéristiques (locations de voitures, agences de voyages, culture, sports, loisirs,…)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'contrib. évol. volume (page 22)'!$B$7:$E$7</c:f>
              <c:numCach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'contrib. évol. volume (page 22)'!$B$11:$E$11</c:f>
              <c:numCache>
                <c:ptCount val="4"/>
                <c:pt idx="0">
                  <c:v>-1.014980940454972</c:v>
                </c:pt>
                <c:pt idx="1">
                  <c:v>0.4171063137945108</c:v>
                </c:pt>
                <c:pt idx="2">
                  <c:v>-0.08729610692652268</c:v>
                </c:pt>
                <c:pt idx="3">
                  <c:v>-0.133783382665055</c:v>
                </c:pt>
              </c:numCache>
            </c:numRef>
          </c:val>
        </c:ser>
        <c:ser>
          <c:idx val="5"/>
          <c:order val="4"/>
          <c:tx>
            <c:strRef>
              <c:f>'contrib. évol. volume (page 22)'!$A$12</c:f>
              <c:strCache>
                <c:ptCount val="1"/>
                <c:pt idx="0">
                  <c:v>Autres postes de dépenses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'contrib. évol. volume (page 22)'!$B$7:$E$7</c:f>
              <c:numCach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'contrib. évol. volume (page 22)'!$B$12:$E$12</c:f>
              <c:numCache>
                <c:ptCount val="4"/>
                <c:pt idx="0">
                  <c:v>-0.6288970942589421</c:v>
                </c:pt>
                <c:pt idx="1">
                  <c:v>-1.22431313632224</c:v>
                </c:pt>
                <c:pt idx="2">
                  <c:v>1.8790676969373783</c:v>
                </c:pt>
                <c:pt idx="3">
                  <c:v>0.0009586582563312565</c:v>
                </c:pt>
              </c:numCache>
            </c:numRef>
          </c:val>
        </c:ser>
        <c:ser>
          <c:idx val="6"/>
          <c:order val="5"/>
          <c:tx>
            <c:strRef>
              <c:f>'contrib. évol. volume (page 22)'!$A$13</c:f>
              <c:strCache>
                <c:ptCount val="1"/>
                <c:pt idx="0">
                  <c:v>Hébergement touristique non marchand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'contrib. évol. volume (page 22)'!$B$7:$E$7</c:f>
              <c:numCach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'contrib. évol. volume (page 22)'!$B$13:$E$13</c:f>
              <c:numCache>
                <c:ptCount val="4"/>
                <c:pt idx="0">
                  <c:v>0.1154084869000616</c:v>
                </c:pt>
                <c:pt idx="1">
                  <c:v>0.06616721616584217</c:v>
                </c:pt>
                <c:pt idx="2">
                  <c:v>0.03394344635221802</c:v>
                </c:pt>
                <c:pt idx="3">
                  <c:v>-0.0011626309788835818</c:v>
                </c:pt>
              </c:numCache>
            </c:numRef>
          </c:val>
        </c:ser>
        <c:axId val="13974079"/>
        <c:axId val="58657848"/>
      </c:barChart>
      <c:catAx>
        <c:axId val="1397407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58657848"/>
        <c:crosses val="autoZero"/>
        <c:auto val="1"/>
        <c:lblOffset val="100"/>
        <c:noMultiLvlLbl val="0"/>
      </c:catAx>
      <c:valAx>
        <c:axId val="58657848"/>
        <c:scaling>
          <c:orientation val="minMax"/>
          <c:max val="7"/>
          <c:min val="-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Évolution en %, contribution en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3974079"/>
        <c:crossesAt val="1"/>
        <c:crossBetween val="between"/>
        <c:dispUnits/>
        <c:majorUnit val="2"/>
        <c:minorUnit val="0.4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Contribution des postes de dépenses à l'évolution en volume de la consommation touristique des visiteurs français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'contrib. évol. volume (page 22)'!$A$22</c:f>
              <c:strCache>
                <c:ptCount val="1"/>
                <c:pt idx="0">
                  <c:v>Hébergements touristiques marchands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'contrib. évol. volume (page 22)'!$B$21:$E$21</c:f>
              <c:numCach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'contrib. évol. volume (page 22)'!$B$22:$E$22</c:f>
              <c:numCache>
                <c:ptCount val="4"/>
                <c:pt idx="0">
                  <c:v>0.175759274469194</c:v>
                </c:pt>
                <c:pt idx="1">
                  <c:v>0.0315529748953008</c:v>
                </c:pt>
                <c:pt idx="2">
                  <c:v>0.8386784594193585</c:v>
                </c:pt>
                <c:pt idx="3">
                  <c:v>-0.21054285117577184</c:v>
                </c:pt>
              </c:numCache>
            </c:numRef>
          </c:val>
        </c:ser>
        <c:ser>
          <c:idx val="2"/>
          <c:order val="1"/>
          <c:tx>
            <c:strRef>
              <c:f>'contrib. évol. volume (page 22)'!$A$23</c:f>
              <c:strCache>
                <c:ptCount val="1"/>
                <c:pt idx="0">
                  <c:v>Restaurants et cafés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'contrib. évol. volume (page 22)'!$B$21:$E$21</c:f>
              <c:numCach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'contrib. évol. volume (page 22)'!$B$23:$E$23</c:f>
              <c:numCache>
                <c:ptCount val="4"/>
                <c:pt idx="0">
                  <c:v>-0.005945332059982209</c:v>
                </c:pt>
                <c:pt idx="1">
                  <c:v>-0.051675334669533966</c:v>
                </c:pt>
                <c:pt idx="2">
                  <c:v>0.5494954609652232</c:v>
                </c:pt>
                <c:pt idx="3">
                  <c:v>-0.26514141742099356</c:v>
                </c:pt>
              </c:numCache>
            </c:numRef>
          </c:val>
        </c:ser>
        <c:ser>
          <c:idx val="3"/>
          <c:order val="2"/>
          <c:tx>
            <c:strRef>
              <c:f>'contrib. évol. volume (page 22)'!$A$24</c:f>
              <c:strCache>
                <c:ptCount val="1"/>
                <c:pt idx="0">
                  <c:v>Services de transport non urbain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'contrib. évol. volume (page 22)'!$B$21:$E$21</c:f>
              <c:numCach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'contrib. évol. volume (page 22)'!$B$24:$E$24</c:f>
              <c:numCache>
                <c:ptCount val="4"/>
                <c:pt idx="0">
                  <c:v>-2.5903227608757162</c:v>
                </c:pt>
                <c:pt idx="1">
                  <c:v>-0.05310082190303677</c:v>
                </c:pt>
                <c:pt idx="2">
                  <c:v>1.4436829280168102</c:v>
                </c:pt>
                <c:pt idx="3">
                  <c:v>0.030695992168451394</c:v>
                </c:pt>
              </c:numCache>
            </c:numRef>
          </c:val>
        </c:ser>
        <c:ser>
          <c:idx val="4"/>
          <c:order val="3"/>
          <c:tx>
            <c:strRef>
              <c:f>'contrib. évol. volume (page 22)'!$A$25</c:f>
              <c:strCache>
                <c:ptCount val="1"/>
                <c:pt idx="0">
                  <c:v>Autres dépenses en services caractéristiques (locations de voitures, agences de voyages, culture, sports, loisirs,…)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'contrib. évol. volume (page 22)'!$B$21:$E$21</c:f>
              <c:numCach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'contrib. évol. volume (page 22)'!$B$25:$E$25</c:f>
              <c:numCache>
                <c:ptCount val="4"/>
                <c:pt idx="0">
                  <c:v>-0.9135384143826949</c:v>
                </c:pt>
                <c:pt idx="1">
                  <c:v>0.5674235413998276</c:v>
                </c:pt>
                <c:pt idx="2">
                  <c:v>-0.1737333420042527</c:v>
                </c:pt>
                <c:pt idx="3">
                  <c:v>-0.20091072224011686</c:v>
                </c:pt>
              </c:numCache>
            </c:numRef>
          </c:val>
        </c:ser>
        <c:ser>
          <c:idx val="5"/>
          <c:order val="4"/>
          <c:tx>
            <c:strRef>
              <c:f>'contrib. évol. volume (page 22)'!$A$26</c:f>
              <c:strCache>
                <c:ptCount val="1"/>
                <c:pt idx="0">
                  <c:v>Autres postes de dépenses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'contrib. évol. volume (page 22)'!$B$21:$E$21</c:f>
              <c:numCach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'contrib. évol. volume (page 22)'!$B$26:$E$26</c:f>
              <c:numCache>
                <c:ptCount val="4"/>
                <c:pt idx="0">
                  <c:v>-0.30384503937311186</c:v>
                </c:pt>
                <c:pt idx="1">
                  <c:v>-0.7973341626063055</c:v>
                </c:pt>
                <c:pt idx="2">
                  <c:v>0.7060397667747921</c:v>
                </c:pt>
                <c:pt idx="3">
                  <c:v>-0.6053002963214514</c:v>
                </c:pt>
              </c:numCache>
            </c:numRef>
          </c:val>
        </c:ser>
        <c:ser>
          <c:idx val="6"/>
          <c:order val="5"/>
          <c:tx>
            <c:strRef>
              <c:f>'contrib. évol. volume (page 22)'!$A$27</c:f>
              <c:strCache>
                <c:ptCount val="1"/>
                <c:pt idx="0">
                  <c:v>Hébergement touristique non marchand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'contrib. évol. volume (page 22)'!$B$21:$E$21</c:f>
              <c:numCach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'contrib. évol. volume (page 22)'!$B$27:$E$27</c:f>
              <c:numCache>
                <c:ptCount val="4"/>
                <c:pt idx="0">
                  <c:v>0.15296391454068656</c:v>
                </c:pt>
                <c:pt idx="1">
                  <c:v>0.16547267635834653</c:v>
                </c:pt>
                <c:pt idx="2">
                  <c:v>0.16427262433885811</c:v>
                </c:pt>
                <c:pt idx="3">
                  <c:v>0.11884480663281616</c:v>
                </c:pt>
              </c:numCache>
            </c:numRef>
          </c:val>
        </c:ser>
        <c:axId val="58158585"/>
        <c:axId val="53665218"/>
      </c:barChart>
      <c:catAx>
        <c:axId val="5815858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53665218"/>
        <c:crosses val="autoZero"/>
        <c:auto val="1"/>
        <c:lblOffset val="100"/>
        <c:noMultiLvlLbl val="0"/>
      </c:catAx>
      <c:valAx>
        <c:axId val="53665218"/>
        <c:scaling>
          <c:orientation val="minMax"/>
          <c:max val="7"/>
          <c:min val="-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Évolution en %, contribution en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8158585"/>
        <c:crossesAt val="1"/>
        <c:crossBetween val="between"/>
        <c:dispUnits/>
        <c:majorUnit val="2"/>
        <c:minorUnit val="0.4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Contribution des postes de dépenses à l'évolution en volume de la consommation touristique des visiteurs étrangers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'contrib. évol. volume (page 22)'!$A$36</c:f>
              <c:strCache>
                <c:ptCount val="1"/>
                <c:pt idx="0">
                  <c:v>Hébergements touristiques marchands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'contrib. évol. volume (page 22)'!$B$35:$E$35</c:f>
              <c:numCach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'contrib. évol. volume (page 22)'!$B$36:$E$36</c:f>
              <c:numCache>
                <c:ptCount val="4"/>
                <c:pt idx="0">
                  <c:v>-1.1329092654091244</c:v>
                </c:pt>
                <c:pt idx="1">
                  <c:v>0.7252383108663105</c:v>
                </c:pt>
                <c:pt idx="2">
                  <c:v>0.7105126586242424</c:v>
                </c:pt>
                <c:pt idx="3">
                  <c:v>0.5038005522193004</c:v>
                </c:pt>
              </c:numCache>
            </c:numRef>
          </c:val>
        </c:ser>
        <c:ser>
          <c:idx val="2"/>
          <c:order val="1"/>
          <c:tx>
            <c:strRef>
              <c:f>'contrib. évol. volume (page 22)'!$A$37</c:f>
              <c:strCache>
                <c:ptCount val="1"/>
                <c:pt idx="0">
                  <c:v>Restaurants et cafés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'contrib. évol. volume (page 22)'!$B$35:$E$35</c:f>
              <c:numCach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'contrib. évol. volume (page 22)'!$B$37:$E$37</c:f>
              <c:numCache>
                <c:ptCount val="4"/>
                <c:pt idx="0">
                  <c:v>-0.720233532148309</c:v>
                </c:pt>
                <c:pt idx="1">
                  <c:v>0.3014632215530623</c:v>
                </c:pt>
                <c:pt idx="2">
                  <c:v>0.4378756030533824</c:v>
                </c:pt>
                <c:pt idx="3">
                  <c:v>0.317201595322397</c:v>
                </c:pt>
              </c:numCache>
            </c:numRef>
          </c:val>
        </c:ser>
        <c:ser>
          <c:idx val="3"/>
          <c:order val="2"/>
          <c:tx>
            <c:strRef>
              <c:f>'contrib. évol. volume (page 22)'!$A$38</c:f>
              <c:strCache>
                <c:ptCount val="1"/>
                <c:pt idx="0">
                  <c:v>Services de transport non urbain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'contrib. évol. volume (page 22)'!$B$35:$E$35</c:f>
              <c:numCach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'contrib. évol. volume (page 22)'!$B$38:$E$38</c:f>
              <c:numCache>
                <c:ptCount val="4"/>
                <c:pt idx="0">
                  <c:v>-2.674095773528717</c:v>
                </c:pt>
                <c:pt idx="1">
                  <c:v>2.0232145272509316</c:v>
                </c:pt>
                <c:pt idx="2">
                  <c:v>-0.17337901725062307</c:v>
                </c:pt>
                <c:pt idx="3">
                  <c:v>2.4446707550656175</c:v>
                </c:pt>
              </c:numCache>
            </c:numRef>
          </c:val>
        </c:ser>
        <c:ser>
          <c:idx val="4"/>
          <c:order val="3"/>
          <c:tx>
            <c:strRef>
              <c:f>'contrib. évol. volume (page 22)'!$A$39</c:f>
              <c:strCache>
                <c:ptCount val="1"/>
                <c:pt idx="0">
                  <c:v>Autres dépenses en services caractéristiques (locations de voitures, agences de voyages, culture, sports, loisirs,…)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'contrib. évol. volume (page 22)'!$B$35:$E$35</c:f>
              <c:numCach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'contrib. évol. volume (page 22)'!$B$39:$E$39</c:f>
              <c:numCache>
                <c:ptCount val="4"/>
                <c:pt idx="0">
                  <c:v>-1.2270714512481662</c:v>
                </c:pt>
                <c:pt idx="1">
                  <c:v>0.09690807437247723</c:v>
                </c:pt>
                <c:pt idx="2">
                  <c:v>0.09750618021607735</c:v>
                </c:pt>
                <c:pt idx="3">
                  <c:v>0.006929151592198313</c:v>
                </c:pt>
              </c:numCache>
            </c:numRef>
          </c:val>
        </c:ser>
        <c:ser>
          <c:idx val="5"/>
          <c:order val="4"/>
          <c:tx>
            <c:strRef>
              <c:f>'contrib. évol. volume (page 22)'!$A$40</c:f>
              <c:strCache>
                <c:ptCount val="1"/>
                <c:pt idx="0">
                  <c:v>Autres postes de dépenses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'contrib. évol. volume (page 22)'!$B$35:$E$35</c:f>
              <c:numCach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'contrib. évol. volume (page 22)'!$B$40:$E$40</c:f>
              <c:numCache>
                <c:ptCount val="4"/>
                <c:pt idx="0">
                  <c:v>-1.30849823417909</c:v>
                </c:pt>
                <c:pt idx="1">
                  <c:v>-2.133842388771038</c:v>
                </c:pt>
                <c:pt idx="2">
                  <c:v>4.386994335049414</c:v>
                </c:pt>
                <c:pt idx="3">
                  <c:v>1.2718005306567715</c:v>
                </c:pt>
              </c:numCache>
            </c:numRef>
          </c:val>
        </c:ser>
        <c:ser>
          <c:idx val="6"/>
          <c:order val="5"/>
          <c:tx>
            <c:strRef>
              <c:f>'contrib. évol. volume (page 22)'!$A$41</c:f>
              <c:strCache>
                <c:ptCount val="1"/>
                <c:pt idx="0">
                  <c:v>Hébergement touristique non marchand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'contrib. évol. volume (page 22)'!$B$35:$E$35</c:f>
              <c:numCach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'contrib. évol. volume (page 22)'!$B$41:$E$41</c:f>
              <c:numCache>
                <c:ptCount val="4"/>
                <c:pt idx="0">
                  <c:v>0.0368896433759859</c:v>
                </c:pt>
                <c:pt idx="1">
                  <c:v>-0.14536830790673488</c:v>
                </c:pt>
                <c:pt idx="2">
                  <c:v>-0.24469954994083185</c:v>
                </c:pt>
                <c:pt idx="3">
                  <c:v>-0.2527225882625561</c:v>
                </c:pt>
              </c:numCache>
            </c:numRef>
          </c:val>
        </c:ser>
        <c:axId val="13224915"/>
        <c:axId val="51915372"/>
      </c:barChart>
      <c:catAx>
        <c:axId val="1322491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51915372"/>
        <c:crosses val="autoZero"/>
        <c:auto val="1"/>
        <c:lblOffset val="100"/>
        <c:noMultiLvlLbl val="0"/>
      </c:catAx>
      <c:valAx>
        <c:axId val="51915372"/>
        <c:scaling>
          <c:orientation val="minMax"/>
          <c:max val="7"/>
          <c:min val="-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Évolution en %, contribution en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3224915"/>
        <c:crossesAt val="1"/>
        <c:crossBetween val="between"/>
        <c:dispUnits/>
        <c:majorUnit val="2"/>
        <c:minorUnit val="0.4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Contribution des postes de dépenses à l'évolution en volume de la consommation touristique intérieure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'contrib. évol. volume (page 22)'!$A$14</c:f>
              <c:strCache>
                <c:ptCount val="1"/>
                <c:pt idx="0">
                  <c:v>Évolution de la consommation touristique (en %)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'contrib. évol. volume (page 22)'!$B$7:$E$7</c:f>
              <c:numCach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'contrib. évol. volume (page 22)'!$B$14:$E$14</c:f>
              <c:numCache>
                <c:ptCount val="4"/>
                <c:pt idx="0">
                  <c:v>-4.630603467079808</c:v>
                </c:pt>
                <c:pt idx="1">
                  <c:v>0.18349746658286392</c:v>
                </c:pt>
                <c:pt idx="2">
                  <c:v>4.0658411091960005</c:v>
                </c:pt>
                <c:pt idx="3">
                  <c:v>0.6194797387546345</c:v>
                </c:pt>
              </c:numCache>
            </c:numRef>
          </c:val>
          <c:smooth val="0"/>
        </c:ser>
        <c:axId val="64585165"/>
        <c:axId val="44395574"/>
      </c:lineChart>
      <c:catAx>
        <c:axId val="64585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Évolution en %, contribution en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44395574"/>
        <c:crosses val="autoZero"/>
        <c:auto val="1"/>
        <c:lblOffset val="100"/>
        <c:noMultiLvlLbl val="0"/>
      </c:catAx>
      <c:valAx>
        <c:axId val="44395574"/>
        <c:scaling>
          <c:orientation val="minMax"/>
          <c:max val="7"/>
          <c:min val="-7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4585165"/>
        <c:crossesAt val="1"/>
        <c:crossBetween val="between"/>
        <c:dispUnits/>
        <c:majorUnit val="2"/>
        <c:minorUnit val="0.028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Contribution des postes de dépenses à l'évolution en volume de la consommation touristique des visiteurs français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'contrib. évol. volume (page 22)'!$A$28</c:f>
              <c:strCache>
                <c:ptCount val="1"/>
                <c:pt idx="0">
                  <c:v>Évolution de la consommation touristique (en %)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'contrib. évol. volume (page 22)'!$B$21:$E$21</c:f>
              <c:numCach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'contrib. évol. volume (page 22)'!$B$28:$E$28</c:f>
              <c:numCache>
                <c:ptCount val="4"/>
                <c:pt idx="0">
                  <c:v>-3.484928357681625</c:v>
                </c:pt>
                <c:pt idx="1">
                  <c:v>-0.1376611265254013</c:v>
                </c:pt>
                <c:pt idx="2">
                  <c:v>3.5284358975107892</c:v>
                </c:pt>
                <c:pt idx="3">
                  <c:v>-1.1323544883570662</c:v>
                </c:pt>
              </c:numCache>
            </c:numRef>
          </c:val>
          <c:smooth val="0"/>
        </c:ser>
        <c:axId val="64015847"/>
        <c:axId val="39271712"/>
      </c:lineChart>
      <c:catAx>
        <c:axId val="64015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Évolution en %, contribution en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9271712"/>
        <c:crosses val="autoZero"/>
        <c:auto val="1"/>
        <c:lblOffset val="100"/>
        <c:noMultiLvlLbl val="0"/>
      </c:catAx>
      <c:valAx>
        <c:axId val="39271712"/>
        <c:scaling>
          <c:orientation val="minMax"/>
          <c:max val="7"/>
          <c:min val="-7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40158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Contribution des postes de dépenses à l'évolution en volume de la consommation touristique des visiteurs étrangers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'contrib. évol. volume (page 22)'!$A$42</c:f>
              <c:strCache>
                <c:ptCount val="1"/>
                <c:pt idx="0">
                  <c:v>Évolution de la consommation touristique (en %)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'contrib. évol. volume (page 22)'!$B$35:$E$35</c:f>
              <c:numCach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'contrib. évol. volume (page 22)'!$B$42:$E$42</c:f>
              <c:numCache>
                <c:ptCount val="4"/>
                <c:pt idx="0">
                  <c:v>-7.025918613137421</c:v>
                </c:pt>
                <c:pt idx="1">
                  <c:v>0.8676134373650086</c:v>
                </c:pt>
                <c:pt idx="2">
                  <c:v>5.214810209751661</c:v>
                </c:pt>
                <c:pt idx="3">
                  <c:v>4.291679996593729</c:v>
                </c:pt>
              </c:numCache>
            </c:numRef>
          </c:val>
          <c:smooth val="0"/>
        </c:ser>
        <c:axId val="17901089"/>
        <c:axId val="26892074"/>
      </c:lineChart>
      <c:catAx>
        <c:axId val="17901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Évolution en %, contribution en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26892074"/>
        <c:crosses val="autoZero"/>
        <c:auto val="1"/>
        <c:lblOffset val="100"/>
        <c:noMultiLvlLbl val="0"/>
      </c:catAx>
      <c:valAx>
        <c:axId val="26892074"/>
        <c:scaling>
          <c:orientation val="minMax"/>
          <c:max val="7"/>
          <c:min val="-7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79010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Nuitées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Hôtels</c:v>
              </c:pt>
              <c:pt idx="1">
                <c:v>Campings (1)</c:v>
              </c:pt>
              <c:pt idx="2">
                <c:v>Gîtes ruraux et autres locations saisonnières</c:v>
              </c:pt>
              <c:pt idx="3">
                <c:v>Autres hébergements marchands (2)</c:v>
              </c:pt>
            </c:strLit>
          </c:cat>
          <c:val>
            <c:numLit>
              <c:ptCount val="4"/>
              <c:pt idx="0">
                <c:v>38.76450031855525</c:v>
              </c:pt>
              <c:pt idx="1">
                <c:v>18.96438576636821</c:v>
              </c:pt>
              <c:pt idx="2">
                <c:v>28.572036763499025</c:v>
              </c:pt>
              <c:pt idx="3">
                <c:v>13.699077151577518</c:v>
              </c:pt>
            </c:numLit>
          </c:val>
        </c:ser>
        <c:ser>
          <c:idx val="1"/>
          <c:order val="1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Hôtels</c:v>
              </c:pt>
              <c:pt idx="1">
                <c:v>Campings (1)</c:v>
              </c:pt>
              <c:pt idx="2">
                <c:v>Gîtes ruraux et autres locations saisonnières</c:v>
              </c:pt>
              <c:pt idx="3">
                <c:v>Autres hébergements marchands (2)</c:v>
              </c:pt>
            </c:strLit>
          </c:cat>
          <c:val>
            <c:numLit>
              <c:ptCount val="4"/>
              <c:pt idx="0">
                <c:v>38.32112141453069</c:v>
              </c:pt>
              <c:pt idx="1">
                <c:v>19.01835524469111</c:v>
              </c:pt>
              <c:pt idx="2">
                <c:v>28.43477188921355</c:v>
              </c:pt>
              <c:pt idx="3">
                <c:v>14.225751451564642</c:v>
              </c:pt>
            </c:numLit>
          </c:val>
        </c:ser>
        <c:ser>
          <c:idx val="2"/>
          <c:order val="2"/>
          <c:tx>
            <c:v>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Hôtels</c:v>
              </c:pt>
              <c:pt idx="1">
                <c:v>Campings (1)</c:v>
              </c:pt>
              <c:pt idx="2">
                <c:v>Gîtes ruraux et autres locations saisonnières</c:v>
              </c:pt>
              <c:pt idx="3">
                <c:v>Autres hébergements marchands (2)</c:v>
              </c:pt>
            </c:strLit>
          </c:cat>
          <c:val>
            <c:numLit>
              <c:ptCount val="4"/>
              <c:pt idx="0">
                <c:v>35.904287814005684</c:v>
              </c:pt>
              <c:pt idx="1">
                <c:v>19.806779686676716</c:v>
              </c:pt>
              <c:pt idx="2">
                <c:v>29.981597803229874</c:v>
              </c:pt>
              <c:pt idx="3">
                <c:v>14.307334696087711</c:v>
              </c:pt>
            </c:numLit>
          </c:val>
        </c:ser>
        <c:ser>
          <c:idx val="3"/>
          <c:order val="3"/>
          <c:tx>
            <c:v>2010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Hôtels</c:v>
              </c:pt>
              <c:pt idx="1">
                <c:v>Campings (1)</c:v>
              </c:pt>
              <c:pt idx="2">
                <c:v>Gîtes ruraux et autres locations saisonnières</c:v>
              </c:pt>
              <c:pt idx="3">
                <c:v>Autres hébergements marchands (2)</c:v>
              </c:pt>
            </c:strLit>
          </c:cat>
          <c:val>
            <c:numLit>
              <c:ptCount val="4"/>
              <c:pt idx="0">
                <c:v>36.206992330744846</c:v>
              </c:pt>
              <c:pt idx="1">
                <c:v>19.63117717569575</c:v>
              </c:pt>
              <c:pt idx="2">
                <c:v>30.155776666473827</c:v>
              </c:pt>
              <c:pt idx="3">
                <c:v>14.00605382708558</c:v>
              </c:pt>
            </c:numLit>
          </c:val>
        </c:ser>
        <c:ser>
          <c:idx val="4"/>
          <c:order val="4"/>
          <c:tx>
            <c:v>2011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Hôtels</c:v>
              </c:pt>
              <c:pt idx="1">
                <c:v>Campings (1)</c:v>
              </c:pt>
              <c:pt idx="2">
                <c:v>Gîtes ruraux et autres locations saisonnières</c:v>
              </c:pt>
              <c:pt idx="3">
                <c:v>Autres hébergements marchands (2)</c:v>
              </c:pt>
            </c:strLit>
          </c:cat>
          <c:val>
            <c:numLit>
              <c:ptCount val="4"/>
              <c:pt idx="0">
                <c:v>35.37955167664544</c:v>
              </c:pt>
              <c:pt idx="1">
                <c:v>18.838990645423788</c:v>
              </c:pt>
              <c:pt idx="2">
                <c:v>30.898625537687032</c:v>
              </c:pt>
              <c:pt idx="3">
                <c:v>14.882832140243737</c:v>
              </c:pt>
            </c:numLit>
          </c:val>
        </c:ser>
        <c:ser>
          <c:idx val="5"/>
          <c:order val="5"/>
          <c:tx>
            <c:v>2012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Hôtels</c:v>
              </c:pt>
              <c:pt idx="1">
                <c:v>Campings (1)</c:v>
              </c:pt>
              <c:pt idx="2">
                <c:v>Gîtes ruraux et autres locations saisonnières</c:v>
              </c:pt>
              <c:pt idx="3">
                <c:v>Autres hébergements marchands (2)</c:v>
              </c:pt>
            </c:strLit>
          </c:cat>
          <c:val>
            <c:numLit>
              <c:ptCount val="4"/>
              <c:pt idx="0">
                <c:v>35.186659911580065</c:v>
              </c:pt>
              <c:pt idx="1">
                <c:v>18.2888327579072</c:v>
              </c:pt>
              <c:pt idx="2">
                <c:v>32.2732183131005</c:v>
              </c:pt>
              <c:pt idx="3">
                <c:v>14.251289017412228</c:v>
              </c:pt>
            </c:numLit>
          </c:val>
        </c:ser>
        <c:axId val="40702075"/>
        <c:axId val="30774356"/>
      </c:barChart>
      <c:catAx>
        <c:axId val="40702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En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0774356"/>
        <c:crosses val="autoZero"/>
        <c:auto val="1"/>
        <c:lblOffset val="100"/>
        <c:noMultiLvlLbl val="0"/>
      </c:catAx>
      <c:valAx>
        <c:axId val="30774356"/>
        <c:scaling>
          <c:orientation val="minMax"/>
          <c:max val="7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070207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Dépenses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Hôtels</c:v>
              </c:pt>
              <c:pt idx="1">
                <c:v>Campings (1)</c:v>
              </c:pt>
              <c:pt idx="2">
                <c:v>Gîtes ruraux et autres locations saisonnières</c:v>
              </c:pt>
              <c:pt idx="3">
                <c:v>Autres hébergements marchands (2)</c:v>
              </c:pt>
            </c:strLit>
          </c:cat>
          <c:val>
            <c:numLit>
              <c:ptCount val="4"/>
              <c:pt idx="0">
                <c:v>67.5520713799717</c:v>
              </c:pt>
              <c:pt idx="1">
                <c:v>8.564224079573929</c:v>
              </c:pt>
              <c:pt idx="2">
                <c:v>15.137220143877311</c:v>
              </c:pt>
              <c:pt idx="3">
                <c:v>8.746484396577074</c:v>
              </c:pt>
            </c:numLit>
          </c:val>
        </c:ser>
        <c:ser>
          <c:idx val="1"/>
          <c:order val="1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Hôtels</c:v>
              </c:pt>
              <c:pt idx="1">
                <c:v>Campings (1)</c:v>
              </c:pt>
              <c:pt idx="2">
                <c:v>Gîtes ruraux et autres locations saisonnières</c:v>
              </c:pt>
              <c:pt idx="3">
                <c:v>Autres hébergements marchands (2)</c:v>
              </c:pt>
            </c:strLit>
          </c:cat>
          <c:val>
            <c:numLit>
              <c:ptCount val="4"/>
              <c:pt idx="0">
                <c:v>67.47719505842295</c:v>
              </c:pt>
              <c:pt idx="1">
                <c:v>8.378768555837453</c:v>
              </c:pt>
              <c:pt idx="2">
                <c:v>15.213117798422868</c:v>
              </c:pt>
              <c:pt idx="3">
                <c:v>8.930918587316738</c:v>
              </c:pt>
            </c:numLit>
          </c:val>
        </c:ser>
        <c:ser>
          <c:idx val="2"/>
          <c:order val="2"/>
          <c:tx>
            <c:v>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Hôtels</c:v>
              </c:pt>
              <c:pt idx="1">
                <c:v>Campings (1)</c:v>
              </c:pt>
              <c:pt idx="2">
                <c:v>Gîtes ruraux et autres locations saisonnières</c:v>
              </c:pt>
              <c:pt idx="3">
                <c:v>Autres hébergements marchands (2)</c:v>
              </c:pt>
            </c:strLit>
          </c:cat>
          <c:val>
            <c:numLit>
              <c:ptCount val="4"/>
              <c:pt idx="0">
                <c:v>65.0356137929832</c:v>
              </c:pt>
              <c:pt idx="1">
                <c:v>9.041329820639161</c:v>
              </c:pt>
              <c:pt idx="2">
                <c:v>16.532870402718856</c:v>
              </c:pt>
              <c:pt idx="3">
                <c:v>9.390185983658784</c:v>
              </c:pt>
            </c:numLit>
          </c:val>
        </c:ser>
        <c:ser>
          <c:idx val="3"/>
          <c:order val="3"/>
          <c:tx>
            <c:v>2010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Hôtels</c:v>
              </c:pt>
              <c:pt idx="1">
                <c:v>Campings (1)</c:v>
              </c:pt>
              <c:pt idx="2">
                <c:v>Gîtes ruraux et autres locations saisonnières</c:v>
              </c:pt>
              <c:pt idx="3">
                <c:v>Autres hébergements marchands (2)</c:v>
              </c:pt>
            </c:strLit>
          </c:cat>
          <c:val>
            <c:numLit>
              <c:ptCount val="4"/>
              <c:pt idx="0">
                <c:v>65.51746541335814</c:v>
              </c:pt>
              <c:pt idx="1">
                <c:v>8.997734893287273</c:v>
              </c:pt>
              <c:pt idx="2">
                <c:v>16.39979279156239</c:v>
              </c:pt>
              <c:pt idx="3">
                <c:v>9.085006901792203</c:v>
              </c:pt>
            </c:numLit>
          </c:val>
        </c:ser>
        <c:ser>
          <c:idx val="4"/>
          <c:order val="4"/>
          <c:tx>
            <c:v>2011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Hôtels</c:v>
              </c:pt>
              <c:pt idx="1">
                <c:v>Campings (1)</c:v>
              </c:pt>
              <c:pt idx="2">
                <c:v>Gîtes ruraux et autres locations saisonnières</c:v>
              </c:pt>
              <c:pt idx="3">
                <c:v>Autres hébergements marchands (2)</c:v>
              </c:pt>
            </c:strLit>
          </c:cat>
          <c:val>
            <c:numLit>
              <c:ptCount val="4"/>
              <c:pt idx="0">
                <c:v>64.21995589626944</c:v>
              </c:pt>
              <c:pt idx="1">
                <c:v>8.69850012566031</c:v>
              </c:pt>
              <c:pt idx="2">
                <c:v>17.10489706072335</c:v>
              </c:pt>
              <c:pt idx="3">
                <c:v>9.976646917346907</c:v>
              </c:pt>
            </c:numLit>
          </c:val>
        </c:ser>
        <c:ser>
          <c:idx val="5"/>
          <c:order val="5"/>
          <c:tx>
            <c:v>2012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Hôtels</c:v>
              </c:pt>
              <c:pt idx="1">
                <c:v>Campings (1)</c:v>
              </c:pt>
              <c:pt idx="2">
                <c:v>Gîtes ruraux et autres locations saisonnières</c:v>
              </c:pt>
              <c:pt idx="3">
                <c:v>Autres hébergements marchands (2)</c:v>
              </c:pt>
            </c:strLit>
          </c:cat>
          <c:val>
            <c:numLit>
              <c:ptCount val="4"/>
              <c:pt idx="0">
                <c:v>64.16026655935482</c:v>
              </c:pt>
              <c:pt idx="1">
                <c:v>8.45000820913462</c:v>
              </c:pt>
              <c:pt idx="2">
                <c:v>17.992761408756376</c:v>
              </c:pt>
              <c:pt idx="3">
                <c:v>9.39696382275418</c:v>
              </c:pt>
            </c:numLit>
          </c:val>
        </c:ser>
        <c:axId val="8533749"/>
        <c:axId val="9694878"/>
      </c:barChart>
      <c:catAx>
        <c:axId val="8533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En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9694878"/>
        <c:crosses val="autoZero"/>
        <c:auto val="1"/>
        <c:lblOffset val="100"/>
        <c:noMultiLvlLbl val="0"/>
      </c:catAx>
      <c:valAx>
        <c:axId val="9694878"/>
        <c:scaling>
          <c:orientation val="minMax"/>
          <c:max val="7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85337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213</xdr:row>
      <xdr:rowOff>9525</xdr:rowOff>
    </xdr:from>
    <xdr:to>
      <xdr:col>10</xdr:col>
      <xdr:colOff>0</xdr:colOff>
      <xdr:row>242</xdr:row>
      <xdr:rowOff>85725</xdr:rowOff>
    </xdr:to>
    <xdr:graphicFrame>
      <xdr:nvGraphicFramePr>
        <xdr:cNvPr id="1" name="Chart 6"/>
        <xdr:cNvGraphicFramePr/>
      </xdr:nvGraphicFramePr>
      <xdr:xfrm>
        <a:off x="9525" y="35833050"/>
        <a:ext cx="96964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0</xdr:col>
      <xdr:colOff>0</xdr:colOff>
      <xdr:row>17</xdr:row>
      <xdr:rowOff>0</xdr:rowOff>
    </xdr:to>
    <xdr:graphicFrame>
      <xdr:nvGraphicFramePr>
        <xdr:cNvPr id="1" name="Chart 16"/>
        <xdr:cNvGraphicFramePr/>
      </xdr:nvGraphicFramePr>
      <xdr:xfrm>
        <a:off x="0" y="76200"/>
        <a:ext cx="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32</xdr:row>
      <xdr:rowOff>0</xdr:rowOff>
    </xdr:to>
    <xdr:graphicFrame>
      <xdr:nvGraphicFramePr>
        <xdr:cNvPr id="2" name="Chart 17"/>
        <xdr:cNvGraphicFramePr/>
      </xdr:nvGraphicFramePr>
      <xdr:xfrm>
        <a:off x="0" y="3495675"/>
        <a:ext cx="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49</xdr:row>
      <xdr:rowOff>47625</xdr:rowOff>
    </xdr:to>
    <xdr:graphicFrame>
      <xdr:nvGraphicFramePr>
        <xdr:cNvPr id="3" name="Chart 18"/>
        <xdr:cNvGraphicFramePr/>
      </xdr:nvGraphicFramePr>
      <xdr:xfrm>
        <a:off x="0" y="6191250"/>
        <a:ext cx="0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graphicFrame>
      <xdr:nvGraphicFramePr>
        <xdr:cNvPr id="4" name="Chart 19"/>
        <xdr:cNvGraphicFramePr/>
      </xdr:nvGraphicFramePr>
      <xdr:xfrm>
        <a:off x="0" y="34956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graphicFrame>
      <xdr:nvGraphicFramePr>
        <xdr:cNvPr id="5" name="Chart 20"/>
        <xdr:cNvGraphicFramePr/>
      </xdr:nvGraphicFramePr>
      <xdr:xfrm>
        <a:off x="0" y="61912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50</xdr:row>
      <xdr:rowOff>142875</xdr:rowOff>
    </xdr:from>
    <xdr:to>
      <xdr:col>0</xdr:col>
      <xdr:colOff>0</xdr:colOff>
      <xdr:row>71</xdr:row>
      <xdr:rowOff>152400</xdr:rowOff>
    </xdr:to>
    <xdr:graphicFrame>
      <xdr:nvGraphicFramePr>
        <xdr:cNvPr id="6" name="Chart 21"/>
        <xdr:cNvGraphicFramePr/>
      </xdr:nvGraphicFramePr>
      <xdr:xfrm>
        <a:off x="0" y="9886950"/>
        <a:ext cx="0" cy="3409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47</xdr:row>
      <xdr:rowOff>0</xdr:rowOff>
    </xdr:from>
    <xdr:to>
      <xdr:col>7</xdr:col>
      <xdr:colOff>533400</xdr:colOff>
      <xdr:row>47</xdr:row>
      <xdr:rowOff>0</xdr:rowOff>
    </xdr:to>
    <xdr:graphicFrame>
      <xdr:nvGraphicFramePr>
        <xdr:cNvPr id="1" name="Chart 7"/>
        <xdr:cNvGraphicFramePr/>
      </xdr:nvGraphicFramePr>
      <xdr:xfrm>
        <a:off x="2190750" y="7981950"/>
        <a:ext cx="4381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47</xdr:row>
      <xdr:rowOff>0</xdr:rowOff>
    </xdr:from>
    <xdr:to>
      <xdr:col>7</xdr:col>
      <xdr:colOff>514350</xdr:colOff>
      <xdr:row>47</xdr:row>
      <xdr:rowOff>0</xdr:rowOff>
    </xdr:to>
    <xdr:graphicFrame>
      <xdr:nvGraphicFramePr>
        <xdr:cNvPr id="2" name="Chart 8"/>
        <xdr:cNvGraphicFramePr/>
      </xdr:nvGraphicFramePr>
      <xdr:xfrm>
        <a:off x="2171700" y="7981950"/>
        <a:ext cx="4381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45</xdr:row>
      <xdr:rowOff>0</xdr:rowOff>
    </xdr:from>
    <xdr:to>
      <xdr:col>7</xdr:col>
      <xdr:colOff>514350</xdr:colOff>
      <xdr:row>45</xdr:row>
      <xdr:rowOff>0</xdr:rowOff>
    </xdr:to>
    <xdr:graphicFrame>
      <xdr:nvGraphicFramePr>
        <xdr:cNvPr id="1" name="Chart 12"/>
        <xdr:cNvGraphicFramePr/>
      </xdr:nvGraphicFramePr>
      <xdr:xfrm>
        <a:off x="2686050" y="7877175"/>
        <a:ext cx="5067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45</xdr:row>
      <xdr:rowOff>0</xdr:rowOff>
    </xdr:from>
    <xdr:to>
      <xdr:col>7</xdr:col>
      <xdr:colOff>514350</xdr:colOff>
      <xdr:row>45</xdr:row>
      <xdr:rowOff>0</xdr:rowOff>
    </xdr:to>
    <xdr:graphicFrame>
      <xdr:nvGraphicFramePr>
        <xdr:cNvPr id="2" name="Chart 13"/>
        <xdr:cNvGraphicFramePr/>
      </xdr:nvGraphicFramePr>
      <xdr:xfrm>
        <a:off x="2686050" y="7877175"/>
        <a:ext cx="5067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47625</xdr:colOff>
      <xdr:row>45</xdr:row>
      <xdr:rowOff>0</xdr:rowOff>
    </xdr:from>
    <xdr:to>
      <xdr:col>7</xdr:col>
      <xdr:colOff>542925</xdr:colOff>
      <xdr:row>45</xdr:row>
      <xdr:rowOff>0</xdr:rowOff>
    </xdr:to>
    <xdr:graphicFrame>
      <xdr:nvGraphicFramePr>
        <xdr:cNvPr id="3" name="Chart 14"/>
        <xdr:cNvGraphicFramePr/>
      </xdr:nvGraphicFramePr>
      <xdr:xfrm>
        <a:off x="2714625" y="7877175"/>
        <a:ext cx="5067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45</xdr:row>
      <xdr:rowOff>0</xdr:rowOff>
    </xdr:from>
    <xdr:to>
      <xdr:col>7</xdr:col>
      <xdr:colOff>514350</xdr:colOff>
      <xdr:row>45</xdr:row>
      <xdr:rowOff>0</xdr:rowOff>
    </xdr:to>
    <xdr:graphicFrame>
      <xdr:nvGraphicFramePr>
        <xdr:cNvPr id="4" name="Chart 15"/>
        <xdr:cNvGraphicFramePr/>
      </xdr:nvGraphicFramePr>
      <xdr:xfrm>
        <a:off x="2686050" y="7877175"/>
        <a:ext cx="5067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 topLeftCell="A1">
      <selection activeCell="A1" sqref="A1"/>
    </sheetView>
  </sheetViews>
  <sheetFormatPr defaultColWidth="11.421875" defaultRowHeight="12.75"/>
  <sheetData>
    <row r="1" ht="20.25">
      <c r="A1" s="93" t="s">
        <v>112</v>
      </c>
    </row>
    <row r="3" ht="15.75">
      <c r="A3" s="94" t="s">
        <v>129</v>
      </c>
    </row>
    <row r="4" spans="1:2" ht="12.75">
      <c r="A4" s="95" t="s">
        <v>113</v>
      </c>
      <c r="B4" s="96"/>
    </row>
    <row r="5" spans="1:2" ht="12.75">
      <c r="A5" s="95" t="s">
        <v>114</v>
      </c>
      <c r="B5" s="96"/>
    </row>
    <row r="6" spans="1:2" ht="12.75">
      <c r="A6" s="95" t="s">
        <v>115</v>
      </c>
      <c r="B6" s="96"/>
    </row>
    <row r="7" spans="1:2" ht="12.75">
      <c r="A7" s="95" t="s">
        <v>182</v>
      </c>
      <c r="B7" s="96"/>
    </row>
    <row r="9" ht="15.75">
      <c r="A9" s="94" t="s">
        <v>116</v>
      </c>
    </row>
    <row r="10" spans="1:2" ht="12.75">
      <c r="A10" s="95" t="s">
        <v>117</v>
      </c>
      <c r="B10" s="96"/>
    </row>
    <row r="11" spans="1:2" ht="12.75">
      <c r="A11" s="95" t="s">
        <v>118</v>
      </c>
      <c r="B11" s="96"/>
    </row>
    <row r="12" spans="1:2" ht="12.75">
      <c r="A12" s="95" t="s">
        <v>119</v>
      </c>
      <c r="B12" s="96"/>
    </row>
    <row r="13" spans="1:2" ht="12.75">
      <c r="A13" s="95" t="s">
        <v>120</v>
      </c>
      <c r="B13" s="96"/>
    </row>
    <row r="14" spans="1:2" ht="12.75">
      <c r="A14" s="95" t="s">
        <v>121</v>
      </c>
      <c r="B14" s="96"/>
    </row>
    <row r="16" ht="15.75">
      <c r="A16" s="94" t="s">
        <v>122</v>
      </c>
    </row>
    <row r="17" spans="1:3" ht="12.75">
      <c r="A17" s="95" t="s">
        <v>123</v>
      </c>
      <c r="B17" s="96"/>
      <c r="C17" s="96"/>
    </row>
    <row r="18" spans="1:3" ht="12.75">
      <c r="A18" s="95" t="s">
        <v>124</v>
      </c>
      <c r="B18" s="96"/>
      <c r="C18" s="96"/>
    </row>
    <row r="20" ht="15.75">
      <c r="A20" s="94" t="s">
        <v>125</v>
      </c>
    </row>
    <row r="21" spans="1:2" ht="12.75">
      <c r="A21" s="95" t="s">
        <v>126</v>
      </c>
      <c r="B21" s="96"/>
    </row>
    <row r="22" spans="1:2" ht="12.75">
      <c r="A22" s="95" t="s">
        <v>127</v>
      </c>
      <c r="B22" s="96"/>
    </row>
    <row r="23" spans="1:2" ht="12.75">
      <c r="A23" s="95" t="s">
        <v>178</v>
      </c>
      <c r="B23" s="96"/>
    </row>
    <row r="24" spans="1:2" ht="12.75">
      <c r="A24" s="95" t="s">
        <v>179</v>
      </c>
      <c r="B24" s="96"/>
    </row>
    <row r="25" spans="1:2" ht="12.75">
      <c r="A25" s="95" t="s">
        <v>177</v>
      </c>
      <c r="B25" s="96"/>
    </row>
    <row r="26" spans="1:2" ht="12.75">
      <c r="A26" s="95" t="s">
        <v>180</v>
      </c>
      <c r="B26" s="96"/>
    </row>
    <row r="27" ht="12.75">
      <c r="A27" s="95" t="s">
        <v>181</v>
      </c>
    </row>
  </sheetData>
  <hyperlinks>
    <hyperlink ref="A4" location="'consommation touristique'!A1" display="Consommation touristique (page 10)"/>
    <hyperlink ref="A5" location="'évol. dépense touristique'!A1" display="Evolution de la dépense touristique (page 11)"/>
    <hyperlink ref="A6" location="'struct. dép. touristique'!A1" display="Structure de la dépense touristique (page 12)"/>
    <hyperlink ref="A10" location="'dép. tous visiteurs par poste'!A1" display="Dépense du tourisme intérieur (pages 16-17)"/>
    <hyperlink ref="A11" location="'dép. visiteurs fçais par poste'!A1" display="Dépense du tourisme interne (pages 18-19)"/>
    <hyperlink ref="A12" location="'dép. visiteurs étrang par poste'!A1" display="Dépense du tourisme récepteur (pages 20-21)"/>
    <hyperlink ref="A14" location="'Part des visiteurs étrangers'!A1" display="Part des visiteurs étrangers dans la dépense touristique intérieure (page 23)"/>
    <hyperlink ref="A17" location="'Struct détaillée 2012'!A1" display="Structure de la dépense touristique en 2012 (page 26)"/>
    <hyperlink ref="A18" location="'Struct agrégée 2005-2012'!A1" display="Répartition de la dépense touristique selon les postes de consommation (page 27)"/>
    <hyperlink ref="A21" location="'nuitée et dep Français'!A1" display="Répartition des nuitées et des dépenses en hébergements marchands des touristes français selon le type d'hébergement (page 30)"/>
    <hyperlink ref="A22" location="'nuitée et dep étrangers'!A1" display="Répartition des nuitées et des dépenses en hébergements marchands des touristes étrangers selon le type d'hébergement (page 31)"/>
    <hyperlink ref="A23" location="'dépenses hébergement '!A1" display="Évolution des dépenses en hébergement selon le type d'hébergement (page 32)"/>
    <hyperlink ref="A25" location="'dépenses nourriture'!A1" display="Évolution des nuitées et des dépenses de nourriture (page 33)"/>
    <hyperlink ref="A26" location="'dépenses transport'!A1" display="Évolution du trafic passagers des compagnies françaises de transport aérien et ferroviaire et des dépenses touristiques associées * (page 34)"/>
    <hyperlink ref="A13" location="'contrib. évol. volume (page 22)'!A1" display="Contribution des postes de dépenses à l'évolution en volume de la consommation touristique (page 22)"/>
    <hyperlink ref="A24" location="'dépenses hébergement '!A1" display="Évolution des nuitées et des dépenses d'hôtel des touristes français et des touristes étrangers (page 32)"/>
    <hyperlink ref="A27" location="'dépenses transport'!A1" display="Évolution des carburants (volumes utilisés et prix) et des distances parcourues en voiture (page 34)"/>
    <hyperlink ref="A7" location="'contrib. évol. volume (page 13)'!A1" display="Contribution des postes de dépenses à l'évolution en volume de la consommation touristique (page 13)"/>
  </hyperlink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2"/>
  <sheetViews>
    <sheetView showGridLines="0" workbookViewId="0" topLeftCell="A1">
      <selection activeCell="K1" sqref="K1"/>
    </sheetView>
  </sheetViews>
  <sheetFormatPr defaultColWidth="11.421875" defaultRowHeight="12.75"/>
  <cols>
    <col min="1" max="1" width="3.140625" style="5" customWidth="1"/>
    <col min="2" max="2" width="38.57421875" style="5" customWidth="1"/>
    <col min="3" max="8" width="9.00390625" style="5" customWidth="1"/>
    <col min="9" max="16384" width="11.421875" style="5" customWidth="1"/>
  </cols>
  <sheetData>
    <row r="1" spans="1:11" ht="18">
      <c r="A1" s="32" t="s">
        <v>47</v>
      </c>
      <c r="B1" s="33"/>
      <c r="C1" s="33"/>
      <c r="K1" s="89" t="s">
        <v>128</v>
      </c>
    </row>
    <row r="2" spans="1:3" ht="12" customHeight="1">
      <c r="A2" s="32"/>
      <c r="B2" s="33"/>
      <c r="C2" s="33"/>
    </row>
    <row r="3" spans="1:8" ht="12" customHeight="1">
      <c r="A3" s="34"/>
      <c r="B3" s="33"/>
      <c r="C3" s="33"/>
      <c r="H3" s="35" t="s">
        <v>48</v>
      </c>
    </row>
    <row r="4" spans="1:8" ht="22.5" customHeight="1">
      <c r="A4" s="155"/>
      <c r="B4" s="156"/>
      <c r="C4" s="102">
        <v>2007</v>
      </c>
      <c r="D4" s="102">
        <v>2008</v>
      </c>
      <c r="E4" s="102">
        <v>2009</v>
      </c>
      <c r="F4" s="102">
        <v>2010</v>
      </c>
      <c r="G4" s="157">
        <v>2011</v>
      </c>
      <c r="H4" s="102">
        <v>2012</v>
      </c>
    </row>
    <row r="5" spans="1:8" ht="11.25">
      <c r="A5" s="45" t="s">
        <v>5</v>
      </c>
      <c r="B5" s="36"/>
      <c r="C5" s="59">
        <v>35.736512758088665</v>
      </c>
      <c r="D5" s="59">
        <v>35.28034209109979</v>
      </c>
      <c r="E5" s="59">
        <v>34.677352333428566</v>
      </c>
      <c r="F5" s="59">
        <v>35.27403160065848</v>
      </c>
      <c r="G5" s="82">
        <v>34.70168913526284</v>
      </c>
      <c r="H5" s="59">
        <v>36.54690532186071</v>
      </c>
    </row>
    <row r="6" spans="1:8" ht="11.25">
      <c r="A6" s="47"/>
      <c r="B6" s="8"/>
      <c r="C6" s="75"/>
      <c r="D6" s="83"/>
      <c r="E6" s="83"/>
      <c r="F6" s="83"/>
      <c r="G6" s="84"/>
      <c r="H6" s="83"/>
    </row>
    <row r="7" spans="1:8" ht="11.25">
      <c r="A7" s="48" t="s">
        <v>49</v>
      </c>
      <c r="B7" s="9"/>
      <c r="C7" s="85">
        <v>35.94505306119072</v>
      </c>
      <c r="D7" s="85">
        <v>36.25177247819391</v>
      </c>
      <c r="E7" s="85">
        <v>34.13147774797395</v>
      </c>
      <c r="F7" s="85">
        <v>34.84151461903984</v>
      </c>
      <c r="G7" s="86">
        <v>34.435588143014044</v>
      </c>
      <c r="H7" s="85">
        <v>35.36039908573958</v>
      </c>
    </row>
    <row r="8" spans="1:8" ht="11.25">
      <c r="A8" s="48"/>
      <c r="B8" s="8" t="s">
        <v>8</v>
      </c>
      <c r="C8" s="75">
        <v>44.7015420529474</v>
      </c>
      <c r="D8" s="75">
        <v>44.17216091111929</v>
      </c>
      <c r="E8" s="75">
        <v>41.70365534156245</v>
      </c>
      <c r="F8" s="75">
        <v>41.880399036313776</v>
      </c>
      <c r="G8" s="87">
        <v>41.38124821544654</v>
      </c>
      <c r="H8" s="75">
        <v>42.22107259826813</v>
      </c>
    </row>
    <row r="9" spans="1:8" ht="11.25">
      <c r="A9" s="48"/>
      <c r="B9" s="8" t="s">
        <v>9</v>
      </c>
      <c r="C9" s="75">
        <v>36.84825381367391</v>
      </c>
      <c r="D9" s="75">
        <v>36.16777314635139</v>
      </c>
      <c r="E9" s="75">
        <v>34.23231207898773</v>
      </c>
      <c r="F9" s="75">
        <v>34.176970539963676</v>
      </c>
      <c r="G9" s="87">
        <v>33.275010921819515</v>
      </c>
      <c r="H9" s="75">
        <v>33.57004432761655</v>
      </c>
    </row>
    <row r="10" spans="1:8" ht="11.25">
      <c r="A10" s="48"/>
      <c r="B10" s="8" t="s">
        <v>10</v>
      </c>
      <c r="C10" s="75">
        <v>19.541228658754388</v>
      </c>
      <c r="D10" s="75">
        <v>20.690447230241542</v>
      </c>
      <c r="E10" s="75">
        <v>20.06396498122534</v>
      </c>
      <c r="F10" s="75">
        <v>20.91477617586791</v>
      </c>
      <c r="G10" s="87">
        <v>20.87508318657584</v>
      </c>
      <c r="H10" s="75">
        <v>22.55736375201162</v>
      </c>
    </row>
    <row r="11" spans="1:8" ht="11.25">
      <c r="A11" s="48"/>
      <c r="B11" s="8" t="s">
        <v>11</v>
      </c>
      <c r="C11" s="75">
        <v>33.15630976089658</v>
      </c>
      <c r="D11" s="75">
        <v>33.83515637845178</v>
      </c>
      <c r="E11" s="75">
        <v>33.26886586276946</v>
      </c>
      <c r="F11" s="75">
        <v>35.1653435133623</v>
      </c>
      <c r="G11" s="87">
        <v>36.77924931818835</v>
      </c>
      <c r="H11" s="75">
        <v>36.27634876163134</v>
      </c>
    </row>
    <row r="12" spans="1:8" ht="11.25">
      <c r="A12" s="47"/>
      <c r="B12" s="8"/>
      <c r="C12" s="75"/>
      <c r="D12" s="75"/>
      <c r="E12" s="75"/>
      <c r="F12" s="75"/>
      <c r="G12" s="87"/>
      <c r="H12" s="75"/>
    </row>
    <row r="13" spans="1:8" ht="11.25">
      <c r="A13" s="48" t="s">
        <v>50</v>
      </c>
      <c r="B13" s="9"/>
      <c r="C13" s="85">
        <v>34.42292327833888</v>
      </c>
      <c r="D13" s="85">
        <v>34.76465104827847</v>
      </c>
      <c r="E13" s="85">
        <v>33.47980908499684</v>
      </c>
      <c r="F13" s="85">
        <v>34.08841135470624</v>
      </c>
      <c r="G13" s="86">
        <v>33.80930313235787</v>
      </c>
      <c r="H13" s="85">
        <v>34.875282270555026</v>
      </c>
    </row>
    <row r="14" spans="1:8" ht="11.25">
      <c r="A14" s="47"/>
      <c r="B14" s="8"/>
      <c r="C14" s="75"/>
      <c r="D14" s="75"/>
      <c r="E14" s="75"/>
      <c r="F14" s="75"/>
      <c r="G14" s="87"/>
      <c r="H14" s="75"/>
    </row>
    <row r="15" spans="1:8" ht="12.75" customHeight="1">
      <c r="A15" s="326" t="s">
        <v>51</v>
      </c>
      <c r="B15" s="327"/>
      <c r="C15" s="85">
        <v>38.92120423246813</v>
      </c>
      <c r="D15" s="85">
        <v>37.67717897632388</v>
      </c>
      <c r="E15" s="85">
        <v>38.6943002814781</v>
      </c>
      <c r="F15" s="85">
        <v>40.037336117902065</v>
      </c>
      <c r="G15" s="86">
        <v>38.18580927615878</v>
      </c>
      <c r="H15" s="85">
        <v>42.25484316210662</v>
      </c>
    </row>
    <row r="16" spans="1:8" ht="11.25">
      <c r="A16" s="47"/>
      <c r="B16" s="8" t="s">
        <v>14</v>
      </c>
      <c r="C16" s="75">
        <v>45.594020456333595</v>
      </c>
      <c r="D16" s="75">
        <v>44.32618179645013</v>
      </c>
      <c r="E16" s="75">
        <v>46.80325568341285</v>
      </c>
      <c r="F16" s="75">
        <v>48.734253149370126</v>
      </c>
      <c r="G16" s="87">
        <v>45.866783743100854</v>
      </c>
      <c r="H16" s="75">
        <v>51.71696768060836</v>
      </c>
    </row>
    <row r="17" spans="1:8" ht="11.25">
      <c r="A17" s="47"/>
      <c r="B17" s="8" t="s">
        <v>15</v>
      </c>
      <c r="C17" s="75">
        <v>18.85190177125638</v>
      </c>
      <c r="D17" s="75">
        <v>17.356545990423207</v>
      </c>
      <c r="E17" s="75">
        <v>17.631678510571525</v>
      </c>
      <c r="F17" s="75">
        <v>17.11930031585994</v>
      </c>
      <c r="G17" s="87">
        <v>16.471804281379487</v>
      </c>
      <c r="H17" s="75">
        <v>17.525459750069682</v>
      </c>
    </row>
    <row r="18" spans="1:8" ht="11.25">
      <c r="A18" s="47"/>
      <c r="B18" s="8" t="s">
        <v>16</v>
      </c>
      <c r="C18" s="75">
        <v>50.51709522463973</v>
      </c>
      <c r="D18" s="75">
        <v>50.60510981622591</v>
      </c>
      <c r="E18" s="75">
        <v>50.587014783435635</v>
      </c>
      <c r="F18" s="75">
        <v>50.74500704400431</v>
      </c>
      <c r="G18" s="87">
        <v>50.74541751527495</v>
      </c>
      <c r="H18" s="75">
        <v>50.97751631880087</v>
      </c>
    </row>
    <row r="19" spans="1:8" ht="11.25">
      <c r="A19" s="47"/>
      <c r="B19" s="8" t="s">
        <v>17</v>
      </c>
      <c r="C19" s="75">
        <v>51.276650867757226</v>
      </c>
      <c r="D19" s="75">
        <v>48.66652780829958</v>
      </c>
      <c r="E19" s="75">
        <v>39.42285130170296</v>
      </c>
      <c r="F19" s="75">
        <v>41.090335129424496</v>
      </c>
      <c r="G19" s="87">
        <v>42.344323166761555</v>
      </c>
      <c r="H19" s="75">
        <v>41.27401130323238</v>
      </c>
    </row>
    <row r="20" spans="1:8" ht="11.25">
      <c r="A20" s="47"/>
      <c r="B20" s="8"/>
      <c r="C20" s="75"/>
      <c r="D20" s="75"/>
      <c r="E20" s="75"/>
      <c r="F20" s="75"/>
      <c r="G20" s="87"/>
      <c r="H20" s="75"/>
    </row>
    <row r="21" spans="1:8" ht="11.25">
      <c r="A21" s="48" t="s">
        <v>52</v>
      </c>
      <c r="B21" s="8"/>
      <c r="C21" s="85">
        <v>38.71048854663407</v>
      </c>
      <c r="D21" s="85">
        <v>38.696458420250664</v>
      </c>
      <c r="E21" s="85">
        <v>36.74325810968025</v>
      </c>
      <c r="F21" s="85">
        <v>37.19027116109139</v>
      </c>
      <c r="G21" s="86">
        <v>37.27089963980289</v>
      </c>
      <c r="H21" s="85">
        <v>38.178173232837906</v>
      </c>
    </row>
    <row r="22" spans="1:8" ht="11.25">
      <c r="A22" s="47"/>
      <c r="B22" s="8" t="s">
        <v>19</v>
      </c>
      <c r="C22" s="75">
        <v>36.39069055701206</v>
      </c>
      <c r="D22" s="75">
        <v>35.961131546579395</v>
      </c>
      <c r="E22" s="75">
        <v>33.62360114011494</v>
      </c>
      <c r="F22" s="75">
        <v>33.782280467681005</v>
      </c>
      <c r="G22" s="87">
        <v>33.53968142660712</v>
      </c>
      <c r="H22" s="75">
        <v>34.461268290427036</v>
      </c>
    </row>
    <row r="23" spans="1:8" ht="11.25">
      <c r="A23" s="47"/>
      <c r="B23" s="8" t="s">
        <v>20</v>
      </c>
      <c r="C23" s="75">
        <v>42.65274692256783</v>
      </c>
      <c r="D23" s="75">
        <v>43.28400842461346</v>
      </c>
      <c r="E23" s="75">
        <v>41.49802039081729</v>
      </c>
      <c r="F23" s="75">
        <v>42.366040433742995</v>
      </c>
      <c r="G23" s="87">
        <v>42.422206349732505</v>
      </c>
      <c r="H23" s="75">
        <v>43.34516011026846</v>
      </c>
    </row>
    <row r="24" spans="1:8" ht="11.25">
      <c r="A24" s="47"/>
      <c r="B24" s="8"/>
      <c r="C24" s="75"/>
      <c r="D24" s="75"/>
      <c r="E24" s="75"/>
      <c r="F24" s="75"/>
      <c r="G24" s="87"/>
      <c r="H24" s="75"/>
    </row>
    <row r="25" spans="1:8" ht="11.25">
      <c r="A25" s="48" t="s">
        <v>53</v>
      </c>
      <c r="B25" s="8"/>
      <c r="C25" s="85">
        <v>19.032628816014967</v>
      </c>
      <c r="D25" s="85">
        <v>18.4890311645829</v>
      </c>
      <c r="E25" s="85">
        <v>20.322087414119512</v>
      </c>
      <c r="F25" s="85">
        <v>19.64413803700521</v>
      </c>
      <c r="G25" s="86">
        <v>20.084311465918134</v>
      </c>
      <c r="H25" s="85">
        <v>20.66472713395072</v>
      </c>
    </row>
    <row r="26" spans="1:8" ht="11.25">
      <c r="A26" s="47"/>
      <c r="B26" s="8"/>
      <c r="C26" s="75"/>
      <c r="D26" s="75"/>
      <c r="E26" s="75"/>
      <c r="F26" s="75"/>
      <c r="G26" s="87"/>
      <c r="H26" s="75"/>
    </row>
    <row r="27" spans="1:8" ht="11.25">
      <c r="A27" s="48" t="s">
        <v>54</v>
      </c>
      <c r="B27" s="8"/>
      <c r="C27" s="85">
        <v>42.725822424030866</v>
      </c>
      <c r="D27" s="85">
        <v>41.256960455739446</v>
      </c>
      <c r="E27" s="85">
        <v>38.675198631965664</v>
      </c>
      <c r="F27" s="85">
        <v>38.40133426374379</v>
      </c>
      <c r="G27" s="86">
        <v>39.181513547640776</v>
      </c>
      <c r="H27" s="85">
        <v>39.057314398417816</v>
      </c>
    </row>
    <row r="28" spans="1:8" ht="11.25">
      <c r="A28" s="47"/>
      <c r="B28" s="8" t="s">
        <v>23</v>
      </c>
      <c r="C28" s="75">
        <v>51.3765823434579</v>
      </c>
      <c r="D28" s="75">
        <v>51.354108636911825</v>
      </c>
      <c r="E28" s="75">
        <v>51.083417893826244</v>
      </c>
      <c r="F28" s="75">
        <v>50.988773179819994</v>
      </c>
      <c r="G28" s="87">
        <v>51.00873263503048</v>
      </c>
      <c r="H28" s="75">
        <v>51.16829536300184</v>
      </c>
    </row>
    <row r="29" spans="1:8" ht="11.25">
      <c r="A29" s="47"/>
      <c r="B29" s="8" t="s">
        <v>24</v>
      </c>
      <c r="C29" s="75">
        <v>32.92348457725987</v>
      </c>
      <c r="D29" s="75">
        <v>27.70834070308945</v>
      </c>
      <c r="E29" s="75">
        <v>24.1761889131766</v>
      </c>
      <c r="F29" s="75">
        <v>24.176188913176595</v>
      </c>
      <c r="G29" s="87">
        <v>24.176188913176603</v>
      </c>
      <c r="H29" s="75">
        <v>24.1761889131766</v>
      </c>
    </row>
    <row r="30" spans="1:8" ht="11.25">
      <c r="A30" s="47"/>
      <c r="B30" s="8" t="s">
        <v>25</v>
      </c>
      <c r="C30" s="75">
        <v>46.98402941371217</v>
      </c>
      <c r="D30" s="75">
        <v>46.480099302956226</v>
      </c>
      <c r="E30" s="75">
        <v>44.02093176718813</v>
      </c>
      <c r="F30" s="75">
        <v>42.32571916552798</v>
      </c>
      <c r="G30" s="87">
        <v>43.64546203380977</v>
      </c>
      <c r="H30" s="75">
        <v>42.06444306832221</v>
      </c>
    </row>
    <row r="31" spans="1:8" ht="11.25">
      <c r="A31" s="47"/>
      <c r="B31" s="8" t="s">
        <v>26</v>
      </c>
      <c r="C31" s="75">
        <v>41.42510762820311</v>
      </c>
      <c r="D31" s="75">
        <v>39.011710426942905</v>
      </c>
      <c r="E31" s="75">
        <v>31.25</v>
      </c>
      <c r="F31" s="75">
        <v>31.689803224079665</v>
      </c>
      <c r="G31" s="87">
        <v>33.964350539979364</v>
      </c>
      <c r="H31" s="75">
        <v>35.302357720235946</v>
      </c>
    </row>
    <row r="32" spans="1:8" ht="11.25">
      <c r="A32" s="47"/>
      <c r="B32" s="8"/>
      <c r="C32" s="75"/>
      <c r="D32" s="75"/>
      <c r="E32" s="75"/>
      <c r="F32" s="75"/>
      <c r="G32" s="87"/>
      <c r="H32" s="75"/>
    </row>
    <row r="33" spans="1:8" ht="11.25">
      <c r="A33" s="49" t="s">
        <v>27</v>
      </c>
      <c r="B33" s="11"/>
      <c r="C33" s="70">
        <v>36.021331263080945</v>
      </c>
      <c r="D33" s="70">
        <v>33.61182086512268</v>
      </c>
      <c r="E33" s="70">
        <v>33.96332984664281</v>
      </c>
      <c r="F33" s="70">
        <v>32.318007883929454</v>
      </c>
      <c r="G33" s="88">
        <v>34.6837687568463</v>
      </c>
      <c r="H33" s="70">
        <v>35.7285741282945</v>
      </c>
    </row>
    <row r="34" spans="1:8" ht="11.25">
      <c r="A34" s="47"/>
      <c r="B34" s="8" t="s">
        <v>28</v>
      </c>
      <c r="C34" s="75">
        <v>27.918426717037185</v>
      </c>
      <c r="D34" s="75">
        <v>26.678042716367894</v>
      </c>
      <c r="E34" s="75">
        <v>27.02884617749949</v>
      </c>
      <c r="F34" s="75">
        <v>28.43492804774133</v>
      </c>
      <c r="G34" s="87">
        <v>28.057892205171896</v>
      </c>
      <c r="H34" s="75">
        <v>26.815108112362868</v>
      </c>
    </row>
    <row r="35" spans="1:8" ht="11.25">
      <c r="A35" s="47"/>
      <c r="B35" s="8" t="s">
        <v>29</v>
      </c>
      <c r="C35" s="75">
        <v>22.580062354345344</v>
      </c>
      <c r="D35" s="75">
        <v>22.059827812181975</v>
      </c>
      <c r="E35" s="75">
        <v>21.342394906042024</v>
      </c>
      <c r="F35" s="75">
        <v>22.611545193049455</v>
      </c>
      <c r="G35" s="87">
        <v>22.33271992128552</v>
      </c>
      <c r="H35" s="75">
        <v>22.82965361658459</v>
      </c>
    </row>
    <row r="36" spans="1:8" ht="11.25">
      <c r="A36" s="47"/>
      <c r="B36" s="8" t="s">
        <v>30</v>
      </c>
      <c r="C36" s="75">
        <v>23.69883733424422</v>
      </c>
      <c r="D36" s="75">
        <v>24.422232905971743</v>
      </c>
      <c r="E36" s="75">
        <v>24.934765240939043</v>
      </c>
      <c r="F36" s="75">
        <v>25.635222224354102</v>
      </c>
      <c r="G36" s="87">
        <v>26.413802623207356</v>
      </c>
      <c r="H36" s="75">
        <v>27.16107708567157</v>
      </c>
    </row>
    <row r="37" spans="1:8" ht="11.25">
      <c r="A37" s="47"/>
      <c r="B37" s="8" t="s">
        <v>31</v>
      </c>
      <c r="C37" s="75">
        <v>26.250252011631947</v>
      </c>
      <c r="D37" s="75">
        <v>21.24225012985735</v>
      </c>
      <c r="E37" s="75">
        <v>19.283101837391175</v>
      </c>
      <c r="F37" s="75">
        <v>18.49026682091517</v>
      </c>
      <c r="G37" s="87">
        <v>19.21898537962754</v>
      </c>
      <c r="H37" s="75">
        <v>20.900622195599887</v>
      </c>
    </row>
    <row r="38" spans="1:8" ht="11.25">
      <c r="A38" s="47"/>
      <c r="B38" s="8" t="s">
        <v>32</v>
      </c>
      <c r="C38" s="75">
        <v>63.53897310322315</v>
      </c>
      <c r="D38" s="75">
        <v>59.7129833482116</v>
      </c>
      <c r="E38" s="75">
        <v>59.80388057159751</v>
      </c>
      <c r="F38" s="75">
        <v>52.99198790127914</v>
      </c>
      <c r="G38" s="87">
        <v>59.79551142064427</v>
      </c>
      <c r="H38" s="75">
        <v>61.64810992874632</v>
      </c>
    </row>
    <row r="39" spans="1:8" ht="11.25">
      <c r="A39" s="47"/>
      <c r="B39" s="8" t="s">
        <v>33</v>
      </c>
      <c r="C39" s="75">
        <v>64.8655712886603</v>
      </c>
      <c r="D39" s="75">
        <v>66.47212347807616</v>
      </c>
      <c r="E39" s="75">
        <v>65.26250512311168</v>
      </c>
      <c r="F39" s="75">
        <v>66.76580739214646</v>
      </c>
      <c r="G39" s="87">
        <v>68.8873188989209</v>
      </c>
      <c r="H39" s="75">
        <v>69.983135396225</v>
      </c>
    </row>
    <row r="40" spans="1:8" ht="11.25">
      <c r="A40" s="47"/>
      <c r="B40" s="8" t="s">
        <v>34</v>
      </c>
      <c r="C40" s="75">
        <v>26.858189060033382</v>
      </c>
      <c r="D40" s="75">
        <v>28.50073465875152</v>
      </c>
      <c r="E40" s="75">
        <v>29.129938837104785</v>
      </c>
      <c r="F40" s="75">
        <v>30.54598356812011</v>
      </c>
      <c r="G40" s="87">
        <v>32.3207811205562</v>
      </c>
      <c r="H40" s="75">
        <v>35.48756247707157</v>
      </c>
    </row>
    <row r="41" spans="1:8" ht="11.25">
      <c r="A41" s="47"/>
      <c r="B41" s="8"/>
      <c r="C41" s="75"/>
      <c r="D41" s="75"/>
      <c r="E41" s="75"/>
      <c r="F41" s="75"/>
      <c r="G41" s="87"/>
      <c r="H41" s="75"/>
    </row>
    <row r="42" spans="1:8" ht="11.25">
      <c r="A42" s="52" t="s">
        <v>35</v>
      </c>
      <c r="B42" s="158"/>
      <c r="C42" s="159">
        <v>35.8310747475942</v>
      </c>
      <c r="D42" s="159">
        <v>34.73960320237618</v>
      </c>
      <c r="E42" s="159">
        <v>34.44830993562882</v>
      </c>
      <c r="F42" s="159">
        <v>34.35386463485583</v>
      </c>
      <c r="G42" s="160">
        <v>34.69585182086446</v>
      </c>
      <c r="H42" s="159">
        <v>36.27621422205809</v>
      </c>
    </row>
    <row r="43" spans="1:2" ht="11.25">
      <c r="A43" s="15"/>
      <c r="B43" s="16"/>
    </row>
    <row r="44" ht="11.25">
      <c r="A44" s="17" t="s">
        <v>38</v>
      </c>
    </row>
    <row r="45" ht="11.25">
      <c r="A45" s="17" t="s">
        <v>39</v>
      </c>
    </row>
    <row r="46" ht="11.25">
      <c r="A46" s="17" t="s">
        <v>40</v>
      </c>
    </row>
    <row r="47" ht="11.25">
      <c r="A47" s="18" t="s">
        <v>41</v>
      </c>
    </row>
    <row r="48" ht="11.25">
      <c r="A48" s="19" t="s">
        <v>42</v>
      </c>
    </row>
    <row r="49" ht="11.25">
      <c r="A49" s="19" t="s">
        <v>43</v>
      </c>
    </row>
    <row r="50" ht="11.25">
      <c r="A50" s="17" t="s">
        <v>67</v>
      </c>
    </row>
    <row r="51" ht="11.25">
      <c r="A51" s="37"/>
    </row>
    <row r="52" ht="11.25">
      <c r="A52" s="20" t="s">
        <v>73</v>
      </c>
    </row>
  </sheetData>
  <mergeCells count="1">
    <mergeCell ref="A15:B15"/>
  </mergeCells>
  <hyperlinks>
    <hyperlink ref="K1" location="Sommaire!A1" display="Retour au sommaire"/>
  </hyperlink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7"/>
  <sheetViews>
    <sheetView showGridLines="0" workbookViewId="0" topLeftCell="A1">
      <selection activeCell="K1" sqref="K1"/>
    </sheetView>
  </sheetViews>
  <sheetFormatPr defaultColWidth="11.421875" defaultRowHeight="12.75"/>
  <cols>
    <col min="1" max="1" width="3.140625" style="39" customWidth="1"/>
    <col min="2" max="2" width="39.140625" style="39" customWidth="1"/>
    <col min="3" max="16384" width="11.421875" style="39" customWidth="1"/>
  </cols>
  <sheetData>
    <row r="1" spans="1:11" ht="18">
      <c r="A1" s="98" t="s">
        <v>55</v>
      </c>
      <c r="B1" s="38"/>
      <c r="K1" s="89" t="s">
        <v>128</v>
      </c>
    </row>
    <row r="3" spans="3:8" ht="13.5" customHeight="1">
      <c r="C3" s="328" t="s">
        <v>56</v>
      </c>
      <c r="D3" s="329"/>
      <c r="E3" s="329"/>
      <c r="F3" s="328" t="s">
        <v>57</v>
      </c>
      <c r="G3" s="330"/>
      <c r="H3" s="331"/>
    </row>
    <row r="4" spans="1:8" ht="22.5">
      <c r="A4" s="40"/>
      <c r="B4" s="41"/>
      <c r="C4" s="42" t="s">
        <v>58</v>
      </c>
      <c r="D4" s="42" t="s">
        <v>59</v>
      </c>
      <c r="E4" s="43" t="s">
        <v>60</v>
      </c>
      <c r="F4" s="44" t="s">
        <v>58</v>
      </c>
      <c r="G4" s="44" t="s">
        <v>59</v>
      </c>
      <c r="H4" s="44" t="s">
        <v>60</v>
      </c>
    </row>
    <row r="5" spans="1:8" ht="12.75">
      <c r="A5" s="45" t="s">
        <v>5</v>
      </c>
      <c r="B5" s="46"/>
      <c r="C5" s="176">
        <f>'dép. tous visiteurs par poste'!H5</f>
        <v>89.65634337374198</v>
      </c>
      <c r="D5" s="176">
        <f>'dép. visiteurs fçais par poste'!H5</f>
        <v>56.88972444589816</v>
      </c>
      <c r="E5" s="176">
        <f>'dép. visiteurs étrang par poste'!H5</f>
        <v>32.76661892784382</v>
      </c>
      <c r="F5" s="177">
        <f>C5/C$42*100</f>
        <v>66.92157137222475</v>
      </c>
      <c r="G5" s="177">
        <f aca="true" t="shared" si="0" ref="G5:G42">D5/D$42*100</f>
        <v>66.63729645769924</v>
      </c>
      <c r="H5" s="177">
        <f aca="true" t="shared" si="1" ref="H5:H42">E5/E$42*100</f>
        <v>67.42093642846737</v>
      </c>
    </row>
    <row r="6" spans="1:8" ht="12.75">
      <c r="A6" s="47"/>
      <c r="B6" s="26"/>
      <c r="C6" s="161"/>
      <c r="D6" s="161"/>
      <c r="E6" s="161"/>
      <c r="F6" s="162"/>
      <c r="G6" s="162"/>
      <c r="H6" s="162"/>
    </row>
    <row r="7" spans="1:8" ht="12.75">
      <c r="A7" s="48" t="s">
        <v>49</v>
      </c>
      <c r="B7" s="27"/>
      <c r="C7" s="163">
        <f>'dép. tous visiteurs par poste'!H7</f>
        <v>24.129984614924307</v>
      </c>
      <c r="D7" s="163">
        <f>'dép. visiteurs fçais par poste'!H7</f>
        <v>15.597525755759513</v>
      </c>
      <c r="E7" s="163">
        <f>'dép. visiteurs étrang par poste'!H7</f>
        <v>8.532458859164796</v>
      </c>
      <c r="F7" s="164">
        <f aca="true" t="shared" si="2" ref="F7:F42">C7/C$42*100</f>
        <v>18.011179430849733</v>
      </c>
      <c r="G7" s="164">
        <f t="shared" si="0"/>
        <v>18.270029568900238</v>
      </c>
      <c r="H7" s="164">
        <f t="shared" si="1"/>
        <v>17.556476229331786</v>
      </c>
    </row>
    <row r="8" spans="1:8" ht="12.75">
      <c r="A8" s="48"/>
      <c r="B8" s="26" t="s">
        <v>8</v>
      </c>
      <c r="C8" s="165">
        <f>'dép. tous visiteurs par poste'!H8</f>
        <v>12.96615176074891</v>
      </c>
      <c r="D8" s="165">
        <f>'dép. visiteurs fçais par poste'!H8</f>
        <v>7.491703412641491</v>
      </c>
      <c r="E8" s="165">
        <f>'dép. visiteurs étrang par poste'!H8</f>
        <v>5.474448348107418</v>
      </c>
      <c r="F8" s="166">
        <f t="shared" si="2"/>
        <v>9.678236004594709</v>
      </c>
      <c r="G8" s="166">
        <f t="shared" si="0"/>
        <v>8.775343282882488</v>
      </c>
      <c r="H8" s="166">
        <f t="shared" si="1"/>
        <v>11.264281947169039</v>
      </c>
    </row>
    <row r="9" spans="1:8" ht="12.75">
      <c r="A9" s="48"/>
      <c r="B9" s="26" t="s">
        <v>9</v>
      </c>
      <c r="C9" s="165">
        <f>'dép. tous visiteurs par poste'!H9</f>
        <v>2.147728692295264</v>
      </c>
      <c r="D9" s="165">
        <f>'dép. visiteurs fçais par poste'!H9</f>
        <v>1.4267352182548048</v>
      </c>
      <c r="E9" s="165">
        <f>'dép. visiteurs étrang par poste'!H9</f>
        <v>0.7209934740404594</v>
      </c>
      <c r="F9" s="166">
        <f t="shared" si="2"/>
        <v>1.603114443006685</v>
      </c>
      <c r="G9" s="166">
        <f t="shared" si="0"/>
        <v>1.671194203021678</v>
      </c>
      <c r="H9" s="166">
        <f t="shared" si="1"/>
        <v>1.483523682613304</v>
      </c>
    </row>
    <row r="10" spans="1:8" ht="12.75">
      <c r="A10" s="48"/>
      <c r="B10" s="26" t="s">
        <v>10</v>
      </c>
      <c r="C10" s="165">
        <f>'dép. tous visiteurs par poste'!H10</f>
        <v>6.805870498465981</v>
      </c>
      <c r="D10" s="165">
        <f>'dép. visiteurs fçais par poste'!H10</f>
        <v>5.270645533636163</v>
      </c>
      <c r="E10" s="165">
        <f>'dép. visiteurs étrang par poste'!H10</f>
        <v>1.535224964829818</v>
      </c>
      <c r="F10" s="166">
        <f t="shared" si="2"/>
        <v>5.080059382018053</v>
      </c>
      <c r="G10" s="166">
        <f t="shared" si="0"/>
        <v>6.173725964912545</v>
      </c>
      <c r="H10" s="166">
        <f t="shared" si="1"/>
        <v>3.1588948797286958</v>
      </c>
    </row>
    <row r="11" spans="1:8" ht="12.75">
      <c r="A11" s="48"/>
      <c r="B11" s="26" t="s">
        <v>11</v>
      </c>
      <c r="C11" s="165">
        <f>'dép. tous visiteurs par poste'!H11</f>
        <v>2.2102336634141557</v>
      </c>
      <c r="D11" s="165">
        <f>'dép. visiteurs fçais par poste'!H11</f>
        <v>1.4084415912270556</v>
      </c>
      <c r="E11" s="165">
        <f>'dép. visiteurs étrang par poste'!H11</f>
        <v>0.8017920721871</v>
      </c>
      <c r="F11" s="166">
        <f t="shared" si="2"/>
        <v>1.6497696012302894</v>
      </c>
      <c r="G11" s="166">
        <f t="shared" si="0"/>
        <v>1.649766118083527</v>
      </c>
      <c r="H11" s="166">
        <f t="shared" si="1"/>
        <v>1.6497757198207452</v>
      </c>
    </row>
    <row r="12" spans="1:8" ht="12.75">
      <c r="A12" s="47"/>
      <c r="B12" s="26"/>
      <c r="C12" s="165"/>
      <c r="D12" s="165"/>
      <c r="E12" s="165"/>
      <c r="F12" s="166"/>
      <c r="G12" s="166"/>
      <c r="H12" s="166"/>
    </row>
    <row r="13" spans="1:8" ht="12.75">
      <c r="A13" s="48" t="s">
        <v>50</v>
      </c>
      <c r="B13" s="27"/>
      <c r="C13" s="163">
        <f>'dép. tous visiteurs par poste'!H13</f>
        <v>17.951625597408416</v>
      </c>
      <c r="D13" s="163">
        <f>'dép. visiteurs fçais par poste'!H13</f>
        <v>11.69094549815902</v>
      </c>
      <c r="E13" s="163">
        <f>'dép. visiteurs étrang par poste'!H13</f>
        <v>6.260680099249395</v>
      </c>
      <c r="F13" s="164">
        <f t="shared" si="2"/>
        <v>13.399509153038567</v>
      </c>
      <c r="G13" s="164">
        <f t="shared" si="0"/>
        <v>13.694089901463707</v>
      </c>
      <c r="H13" s="164">
        <f t="shared" si="1"/>
        <v>12.882040588318954</v>
      </c>
    </row>
    <row r="14" spans="1:8" ht="12.75">
      <c r="A14" s="47"/>
      <c r="B14" s="26"/>
      <c r="C14" s="165"/>
      <c r="D14" s="165"/>
      <c r="E14" s="165"/>
      <c r="F14" s="166"/>
      <c r="G14" s="166"/>
      <c r="H14" s="166"/>
    </row>
    <row r="15" spans="1:8" ht="12.75" customHeight="1">
      <c r="A15" s="326" t="s">
        <v>51</v>
      </c>
      <c r="B15" s="332"/>
      <c r="C15" s="163">
        <f>'dép. tous visiteurs par poste'!H15</f>
        <v>27.37863028808944</v>
      </c>
      <c r="D15" s="163">
        <f>'dép. visiteurs fçais par poste'!H15</f>
        <v>15.809832999924225</v>
      </c>
      <c r="E15" s="163">
        <f>'dép. visiteurs étrang par poste'!H15</f>
        <v>11.568797288165213</v>
      </c>
      <c r="F15" s="164">
        <f t="shared" si="2"/>
        <v>20.436043808527018</v>
      </c>
      <c r="G15" s="164">
        <f t="shared" si="0"/>
        <v>18.5187138595576</v>
      </c>
      <c r="H15" s="164">
        <f t="shared" si="1"/>
        <v>23.804077809700896</v>
      </c>
    </row>
    <row r="16" spans="1:8" ht="12.75">
      <c r="A16" s="47"/>
      <c r="B16" s="26" t="s">
        <v>14</v>
      </c>
      <c r="C16" s="165">
        <f>'dép. tous visiteurs par poste'!H16</f>
        <v>16.832</v>
      </c>
      <c r="D16" s="165">
        <f>'dép. visiteurs fçais par poste'!H16</f>
        <v>8.127</v>
      </c>
      <c r="E16" s="165">
        <f>'dép. visiteurs étrang par poste'!H16</f>
        <v>8.705</v>
      </c>
      <c r="F16" s="166">
        <f t="shared" si="2"/>
        <v>12.563794673642551</v>
      </c>
      <c r="G16" s="166">
        <f t="shared" si="0"/>
        <v>9.519492554876827</v>
      </c>
      <c r="H16" s="166">
        <f t="shared" si="1"/>
        <v>17.911498678036747</v>
      </c>
    </row>
    <row r="17" spans="1:8" ht="12.75">
      <c r="A17" s="47"/>
      <c r="B17" s="26" t="s">
        <v>15</v>
      </c>
      <c r="C17" s="165">
        <f>'dép. tous visiteurs par poste'!H17</f>
        <v>7.284830288089437</v>
      </c>
      <c r="D17" s="165">
        <f>'dép. visiteurs fçais par poste'!H17</f>
        <v>6.008130288089437</v>
      </c>
      <c r="E17" s="165">
        <f>'dép. visiteurs étrang par poste'!H17</f>
        <v>1.2766999999999997</v>
      </c>
      <c r="F17" s="166">
        <f t="shared" si="2"/>
        <v>5.4375660629686315</v>
      </c>
      <c r="G17" s="166">
        <f t="shared" si="0"/>
        <v>7.037572480152253</v>
      </c>
      <c r="H17" s="166">
        <f t="shared" si="1"/>
        <v>2.626951219098163</v>
      </c>
    </row>
    <row r="18" spans="1:8" ht="12.75">
      <c r="A18" s="47"/>
      <c r="B18" s="26" t="s">
        <v>16</v>
      </c>
      <c r="C18" s="165">
        <f>'dép. tous visiteurs par poste'!H18</f>
        <v>2.4818</v>
      </c>
      <c r="D18" s="165">
        <f>'dép. visiteurs fçais par poste'!H18</f>
        <v>1.21664</v>
      </c>
      <c r="E18" s="165">
        <f>'dép. visiteurs étrang par poste'!H18</f>
        <v>1.26516</v>
      </c>
      <c r="F18" s="166">
        <f t="shared" si="2"/>
        <v>1.8524730050526426</v>
      </c>
      <c r="G18" s="166">
        <f t="shared" si="0"/>
        <v>1.4251009501618483</v>
      </c>
      <c r="H18" s="166">
        <f t="shared" si="1"/>
        <v>2.6032063948885664</v>
      </c>
    </row>
    <row r="19" spans="1:8" ht="12.75">
      <c r="A19" s="47"/>
      <c r="B19" s="26" t="s">
        <v>17</v>
      </c>
      <c r="C19" s="165">
        <f>'dép. tous visiteurs par poste'!H19</f>
        <v>0.78</v>
      </c>
      <c r="D19" s="165">
        <f>'dép. visiteurs fçais par poste'!H19</f>
        <v>0.4580627118347874</v>
      </c>
      <c r="E19" s="165">
        <f>'dép. visiteurs étrang par poste'!H19</f>
        <v>0.32193728816521255</v>
      </c>
      <c r="F19" s="166">
        <f t="shared" si="2"/>
        <v>0.5822100668631887</v>
      </c>
      <c r="G19" s="166">
        <f t="shared" si="0"/>
        <v>0.5365478743666725</v>
      </c>
      <c r="H19" s="166">
        <f t="shared" si="1"/>
        <v>0.6624215176774199</v>
      </c>
    </row>
    <row r="20" spans="1:8" ht="12.75">
      <c r="A20" s="47"/>
      <c r="B20" s="26"/>
      <c r="C20" s="165"/>
      <c r="D20" s="165"/>
      <c r="E20" s="165"/>
      <c r="F20" s="166"/>
      <c r="G20" s="166"/>
      <c r="H20" s="166"/>
    </row>
    <row r="21" spans="1:8" ht="12.75">
      <c r="A21" s="48" t="s">
        <v>52</v>
      </c>
      <c r="B21" s="26"/>
      <c r="C21" s="163">
        <f>'dép. tous visiteurs par poste'!H21</f>
        <v>3.6833111870983726</v>
      </c>
      <c r="D21" s="163">
        <f>'dép. visiteurs fçais par poste'!H21</f>
        <v>2.2770902613834574</v>
      </c>
      <c r="E21" s="163">
        <f>'dép. visiteurs étrang par poste'!H21</f>
        <v>1.4062209257149152</v>
      </c>
      <c r="F21" s="164">
        <f t="shared" si="2"/>
        <v>2.749308785280095</v>
      </c>
      <c r="G21" s="164">
        <f t="shared" si="0"/>
        <v>2.6672503740645195</v>
      </c>
      <c r="H21" s="164">
        <f t="shared" si="1"/>
        <v>2.8934548250396683</v>
      </c>
    </row>
    <row r="22" spans="1:8" ht="12.75">
      <c r="A22" s="47"/>
      <c r="B22" s="26" t="s">
        <v>19</v>
      </c>
      <c r="C22" s="165">
        <f>'dép. tous visiteurs par poste'!H22</f>
        <v>2.1422616298326504</v>
      </c>
      <c r="D22" s="165">
        <f>'dép. visiteurs fçais par poste'!H22</f>
        <v>1.4040111020931456</v>
      </c>
      <c r="E22" s="165">
        <f>'dép. visiteurs étrang par poste'!H22</f>
        <v>0.7382505277395046</v>
      </c>
      <c r="F22" s="166">
        <f t="shared" si="2"/>
        <v>1.5990337009529625</v>
      </c>
      <c r="G22" s="166">
        <f t="shared" si="0"/>
        <v>1.644576502195165</v>
      </c>
      <c r="H22" s="166">
        <f t="shared" si="1"/>
        <v>1.5190319760673254</v>
      </c>
    </row>
    <row r="23" spans="1:8" ht="12.75">
      <c r="A23" s="47"/>
      <c r="B23" s="26" t="s">
        <v>20</v>
      </c>
      <c r="C23" s="165">
        <f>'dép. tous visiteurs par poste'!H23</f>
        <v>1.5410495572657221</v>
      </c>
      <c r="D23" s="165">
        <f>'dép. visiteurs fçais par poste'!H23</f>
        <v>0.8730791592903117</v>
      </c>
      <c r="E23" s="165">
        <f>'dép. visiteurs étrang par poste'!H23</f>
        <v>0.6679703979754105</v>
      </c>
      <c r="F23" s="166">
        <f t="shared" si="2"/>
        <v>1.1502750843271323</v>
      </c>
      <c r="G23" s="166">
        <f t="shared" si="0"/>
        <v>1.0226738718693542</v>
      </c>
      <c r="H23" s="166">
        <f t="shared" si="1"/>
        <v>1.374422848972343</v>
      </c>
    </row>
    <row r="24" spans="1:8" ht="12.75">
      <c r="A24" s="47"/>
      <c r="B24" s="26"/>
      <c r="C24" s="165"/>
      <c r="D24" s="165"/>
      <c r="E24" s="165"/>
      <c r="F24" s="166"/>
      <c r="G24" s="166"/>
      <c r="H24" s="166"/>
    </row>
    <row r="25" spans="1:8" ht="12.75">
      <c r="A25" s="48" t="s">
        <v>53</v>
      </c>
      <c r="B25" s="26"/>
      <c r="C25" s="163">
        <f>'dép. tous visiteurs par poste'!H25</f>
        <v>7.888999999999999</v>
      </c>
      <c r="D25" s="163">
        <f>'dép. visiteurs fçais par poste'!H25</f>
        <v>6.258759676402628</v>
      </c>
      <c r="E25" s="163">
        <f>'dép. visiteurs étrang par poste'!H25</f>
        <v>1.6302403235973721</v>
      </c>
      <c r="F25" s="164">
        <f t="shared" si="2"/>
        <v>5.8885323301073</v>
      </c>
      <c r="G25" s="164">
        <f t="shared" si="0"/>
        <v>7.331145089489123</v>
      </c>
      <c r="H25" s="164">
        <f t="shared" si="1"/>
        <v>3.354399471682542</v>
      </c>
    </row>
    <row r="26" spans="1:8" ht="12.75">
      <c r="A26" s="47"/>
      <c r="B26" s="26"/>
      <c r="C26" s="165"/>
      <c r="D26" s="165"/>
      <c r="E26" s="165"/>
      <c r="F26" s="166"/>
      <c r="G26" s="166"/>
      <c r="H26" s="166"/>
    </row>
    <row r="27" spans="1:8" ht="12.75">
      <c r="A27" s="48" t="s">
        <v>54</v>
      </c>
      <c r="B27" s="26"/>
      <c r="C27" s="163">
        <f>'dép. tous visiteurs par poste'!H27</f>
        <v>8.623791686221448</v>
      </c>
      <c r="D27" s="163">
        <f>'dép. visiteurs fçais par poste'!H27</f>
        <v>5.255570254269321</v>
      </c>
      <c r="E27" s="163">
        <f>'dép. visiteurs étrang par poste'!H27</f>
        <v>3.368221431952128</v>
      </c>
      <c r="F27" s="164">
        <f t="shared" si="2"/>
        <v>6.43699786442205</v>
      </c>
      <c r="G27" s="164">
        <f t="shared" si="0"/>
        <v>6.156067664224056</v>
      </c>
      <c r="H27" s="164">
        <f t="shared" si="1"/>
        <v>6.930487504393519</v>
      </c>
    </row>
    <row r="28" spans="1:8" ht="12.75">
      <c r="A28" s="47"/>
      <c r="B28" s="26" t="s">
        <v>23</v>
      </c>
      <c r="C28" s="167">
        <f>'dép. tous visiteurs par poste'!H28</f>
        <v>2.327091686221449</v>
      </c>
      <c r="D28" s="167">
        <f>'dép. visiteurs fçais par poste'!H28</f>
        <v>1.1363585388477981</v>
      </c>
      <c r="E28" s="167">
        <f>'dép. visiteurs étrang par poste'!H28</f>
        <v>1.1907331473736509</v>
      </c>
      <c r="F28" s="168">
        <f t="shared" si="2"/>
        <v>1.7369951361945641</v>
      </c>
      <c r="G28" s="168">
        <f t="shared" si="0"/>
        <v>1.331063941212295</v>
      </c>
      <c r="H28" s="168">
        <f t="shared" si="1"/>
        <v>2.450064927636724</v>
      </c>
    </row>
    <row r="29" spans="1:8" ht="12.75">
      <c r="A29" s="47"/>
      <c r="B29" s="26" t="s">
        <v>24</v>
      </c>
      <c r="C29" s="167">
        <f>'dép. tous visiteurs par poste'!H29</f>
        <v>2.266</v>
      </c>
      <c r="D29" s="167">
        <f>'dép. visiteurs fçais par poste'!H29</f>
        <v>1.7181675592274182</v>
      </c>
      <c r="E29" s="167">
        <f>'dép. visiteurs étrang par poste'!H29</f>
        <v>0.5478324407725818</v>
      </c>
      <c r="F29" s="168">
        <f t="shared" si="2"/>
        <v>1.6913948865538275</v>
      </c>
      <c r="G29" s="168">
        <f t="shared" si="0"/>
        <v>2.0125610050567606</v>
      </c>
      <c r="H29" s="168">
        <f t="shared" si="1"/>
        <v>1.12722573678159</v>
      </c>
    </row>
    <row r="30" spans="1:8" ht="12.75">
      <c r="A30" s="47"/>
      <c r="B30" s="26" t="s">
        <v>25</v>
      </c>
      <c r="C30" s="167">
        <f>'dép. tous visiteurs par poste'!H30</f>
        <v>3.0571</v>
      </c>
      <c r="D30" s="167">
        <f>'dép. visiteurs fçais par poste'!H30</f>
        <v>1.7711479109583215</v>
      </c>
      <c r="E30" s="167">
        <f>'dép. visiteurs étrang par poste'!H30</f>
        <v>1.2859520890416785</v>
      </c>
      <c r="F30" s="168">
        <f t="shared" si="2"/>
        <v>2.281890250522377</v>
      </c>
      <c r="G30" s="168">
        <f t="shared" si="0"/>
        <v>2.074619090925727</v>
      </c>
      <c r="H30" s="168">
        <f t="shared" si="1"/>
        <v>2.6459884138872622</v>
      </c>
    </row>
    <row r="31" spans="1:8" ht="12.75">
      <c r="A31" s="47"/>
      <c r="B31" s="26" t="s">
        <v>26</v>
      </c>
      <c r="C31" s="169">
        <f>'dép. tous visiteurs par poste'!H31</f>
        <v>0.9735999999999999</v>
      </c>
      <c r="D31" s="169">
        <f>'dép. visiteurs fçais par poste'!H31</f>
        <v>0.6298962452357828</v>
      </c>
      <c r="E31" s="169">
        <f>'dép. visiteurs étrang par poste'!H31</f>
        <v>0.3437037547642171</v>
      </c>
      <c r="F31" s="168">
        <f t="shared" si="2"/>
        <v>0.7267175911512825</v>
      </c>
      <c r="G31" s="168">
        <f t="shared" si="0"/>
        <v>0.737823627029273</v>
      </c>
      <c r="H31" s="168">
        <f t="shared" si="1"/>
        <v>0.7072084260879427</v>
      </c>
    </row>
    <row r="32" spans="1:8" ht="12.75">
      <c r="A32" s="47"/>
      <c r="B32" s="26"/>
      <c r="C32" s="167"/>
      <c r="D32" s="167"/>
      <c r="E32" s="167"/>
      <c r="F32" s="168"/>
      <c r="G32" s="168"/>
      <c r="H32" s="168"/>
    </row>
    <row r="33" spans="1:8" ht="12.75">
      <c r="A33" s="49" t="s">
        <v>27</v>
      </c>
      <c r="B33" s="29"/>
      <c r="C33" s="170">
        <f>'dép. tous visiteurs par poste'!H33</f>
        <v>44.31591928438368</v>
      </c>
      <c r="D33" s="170">
        <f>'dép. visiteurs fçais par poste'!H33</f>
        <v>28.482473212227497</v>
      </c>
      <c r="E33" s="170">
        <f>'dép. visiteurs étrang par poste'!H33</f>
        <v>15.833446072156178</v>
      </c>
      <c r="F33" s="171">
        <f t="shared" si="2"/>
        <v>33.078428627775246</v>
      </c>
      <c r="G33" s="171">
        <f t="shared" si="0"/>
        <v>33.362703542300764</v>
      </c>
      <c r="H33" s="171">
        <f t="shared" si="1"/>
        <v>32.57906357153263</v>
      </c>
    </row>
    <row r="34" spans="1:8" ht="12.75">
      <c r="A34" s="47"/>
      <c r="B34" s="26" t="s">
        <v>28</v>
      </c>
      <c r="C34" s="169">
        <f>'dép. tous visiteurs par poste'!H34</f>
        <v>11.987438935474177</v>
      </c>
      <c r="D34" s="169">
        <f>'dép. visiteurs fçais par poste'!H34</f>
        <v>8.772994225023297</v>
      </c>
      <c r="E34" s="169">
        <f>'dép. visiteurs étrang par poste'!H34</f>
        <v>3.214444710450881</v>
      </c>
      <c r="F34" s="168">
        <f t="shared" si="2"/>
        <v>8.947702082231809</v>
      </c>
      <c r="G34" s="168">
        <f t="shared" si="0"/>
        <v>10.27617241406259</v>
      </c>
      <c r="H34" s="168">
        <f t="shared" si="1"/>
        <v>6.614074920374861</v>
      </c>
    </row>
    <row r="35" spans="1:8" ht="12.75">
      <c r="A35" s="47"/>
      <c r="B35" s="26" t="s">
        <v>29</v>
      </c>
      <c r="C35" s="172">
        <f>'dép. tous visiteurs par poste'!H35</f>
        <v>3.4237050498343335</v>
      </c>
      <c r="D35" s="172">
        <f>'dép. visiteurs fçais par poste'!H35</f>
        <v>2.6420850461036403</v>
      </c>
      <c r="E35" s="172">
        <f>'dép. visiteurs étrang par poste'!H35</f>
        <v>0.7816200037306932</v>
      </c>
      <c r="F35" s="168">
        <f t="shared" si="2"/>
        <v>2.5555327512613895</v>
      </c>
      <c r="G35" s="168">
        <f t="shared" si="0"/>
        <v>3.0947839209714534</v>
      </c>
      <c r="H35" s="168">
        <f t="shared" si="1"/>
        <v>1.60826946163692</v>
      </c>
    </row>
    <row r="36" spans="1:8" ht="12.75">
      <c r="A36" s="47"/>
      <c r="B36" s="26" t="s">
        <v>30</v>
      </c>
      <c r="C36" s="172">
        <f>'dép. tous visiteurs par poste'!H36</f>
        <v>8.888417395127176</v>
      </c>
      <c r="D36" s="172">
        <f>'dép. visiteurs fçais par poste'!H36</f>
        <v>6.474227494740443</v>
      </c>
      <c r="E36" s="172">
        <f>'dép. visiteurs étrang par poste'!H36</f>
        <v>2.414189900386733</v>
      </c>
      <c r="F36" s="168">
        <f t="shared" si="2"/>
        <v>6.634520622980669</v>
      </c>
      <c r="G36" s="168">
        <f t="shared" si="0"/>
        <v>7.583531491910975</v>
      </c>
      <c r="H36" s="168">
        <f t="shared" si="1"/>
        <v>4.967462287111618</v>
      </c>
    </row>
    <row r="37" spans="1:8" ht="12.75">
      <c r="A37" s="47"/>
      <c r="B37" s="26" t="s">
        <v>31</v>
      </c>
      <c r="C37" s="172">
        <f>'dép. tous visiteurs par poste'!H37</f>
        <v>5.475770000000001</v>
      </c>
      <c r="D37" s="172">
        <f>'dép. visiteurs fçais par poste'!H37</f>
        <v>4.331300000000001</v>
      </c>
      <c r="E37" s="172">
        <f>'dép. visiteurs étrang par poste'!H37</f>
        <v>1.14447</v>
      </c>
      <c r="F37" s="168">
        <f t="shared" si="2"/>
        <v>4.087241561317234</v>
      </c>
      <c r="G37" s="168">
        <f t="shared" si="0"/>
        <v>5.073431537213978</v>
      </c>
      <c r="H37" s="168">
        <f t="shared" si="1"/>
        <v>2.354873393687848</v>
      </c>
    </row>
    <row r="38" spans="1:8" ht="12.75">
      <c r="A38" s="47"/>
      <c r="B38" s="26" t="s">
        <v>32</v>
      </c>
      <c r="C38" s="172">
        <f>'dép. tous visiteurs par poste'!H38</f>
        <v>9.433374847186183</v>
      </c>
      <c r="D38" s="172">
        <f>'dép. visiteurs fçais par poste'!H38</f>
        <v>3.61787755140214</v>
      </c>
      <c r="E38" s="172">
        <f>'dép. visiteurs étrang par poste'!H38</f>
        <v>5.815497295784043</v>
      </c>
      <c r="F38" s="168">
        <f t="shared" si="2"/>
        <v>7.041289487853576</v>
      </c>
      <c r="G38" s="168">
        <f t="shared" si="0"/>
        <v>4.237770199954309</v>
      </c>
      <c r="H38" s="168">
        <f t="shared" si="1"/>
        <v>11.96602781453902</v>
      </c>
    </row>
    <row r="39" spans="1:8" ht="12.75">
      <c r="A39" s="47"/>
      <c r="B39" s="26" t="s">
        <v>33</v>
      </c>
      <c r="C39" s="172">
        <f>'dép. tous visiteurs par poste'!H39</f>
        <v>1.88661524472601</v>
      </c>
      <c r="D39" s="172">
        <f>'dép. visiteurs fçais par poste'!H39</f>
        <v>0.566302743603585</v>
      </c>
      <c r="E39" s="172">
        <f>'dép. visiteurs étrang par poste'!H39</f>
        <v>1.320312501122425</v>
      </c>
      <c r="F39" s="168">
        <f t="shared" si="2"/>
        <v>1.4082133176628733</v>
      </c>
      <c r="G39" s="168">
        <f t="shared" si="0"/>
        <v>0.6633339179944195</v>
      </c>
      <c r="H39" s="168">
        <f t="shared" si="1"/>
        <v>2.716688755709329</v>
      </c>
    </row>
    <row r="40" spans="1:8" ht="12.75">
      <c r="A40" s="47"/>
      <c r="B40" s="26" t="s">
        <v>34</v>
      </c>
      <c r="C40" s="172">
        <f>'dép. tous visiteurs par poste'!H40</f>
        <v>3.220597812035796</v>
      </c>
      <c r="D40" s="172">
        <f>'dép. visiteurs fçais par poste'!H40</f>
        <v>2.077686151354393</v>
      </c>
      <c r="E40" s="172">
        <f>'dép. visiteurs étrang par poste'!H40</f>
        <v>1.1429116606814032</v>
      </c>
      <c r="F40" s="168">
        <f t="shared" si="2"/>
        <v>2.4039288044676916</v>
      </c>
      <c r="G40" s="168">
        <f t="shared" si="0"/>
        <v>2.4336800601930393</v>
      </c>
      <c r="H40" s="168">
        <f t="shared" si="1"/>
        <v>2.351666938473031</v>
      </c>
    </row>
    <row r="41" spans="1:8" ht="12.75">
      <c r="A41" s="47"/>
      <c r="B41" s="26"/>
      <c r="C41" s="169"/>
      <c r="D41" s="169"/>
      <c r="E41" s="169"/>
      <c r="F41" s="168"/>
      <c r="G41" s="168"/>
      <c r="H41" s="168"/>
    </row>
    <row r="42" spans="1:8" ht="12.75">
      <c r="A42" s="49" t="s">
        <v>35</v>
      </c>
      <c r="B42" s="29"/>
      <c r="C42" s="170">
        <f>'dép. tous visiteurs par poste'!H42</f>
        <v>133.97226265812566</v>
      </c>
      <c r="D42" s="170">
        <f>'dép. visiteurs fçais par poste'!H42</f>
        <v>85.37219765812566</v>
      </c>
      <c r="E42" s="170">
        <f>'dép. visiteurs étrang par poste'!H42</f>
        <v>48.600065</v>
      </c>
      <c r="F42" s="173">
        <f t="shared" si="2"/>
        <v>100</v>
      </c>
      <c r="G42" s="173">
        <f t="shared" si="0"/>
        <v>100</v>
      </c>
      <c r="H42" s="173">
        <f t="shared" si="1"/>
        <v>100</v>
      </c>
    </row>
    <row r="43" spans="1:8" ht="12.75">
      <c r="A43" s="50"/>
      <c r="B43" s="30"/>
      <c r="C43" s="169"/>
      <c r="D43" s="169"/>
      <c r="E43" s="169"/>
      <c r="F43" s="174"/>
      <c r="G43" s="174"/>
      <c r="H43" s="174"/>
    </row>
    <row r="44" spans="1:8" ht="12.75">
      <c r="A44" s="49" t="s">
        <v>36</v>
      </c>
      <c r="B44" s="31"/>
      <c r="C44" s="170">
        <f>'dép. tous visiteurs par poste'!H44</f>
        <v>15.073248833629322</v>
      </c>
      <c r="D44" s="170">
        <f>'dép. visiteurs fçais par poste'!H44</f>
        <v>13.393722480682897</v>
      </c>
      <c r="E44" s="170">
        <f>'dép. visiteurs étrang par poste'!H44</f>
        <v>1.6795263529464255</v>
      </c>
      <c r="F44" s="174"/>
      <c r="G44" s="174"/>
      <c r="H44" s="174"/>
    </row>
    <row r="45" spans="1:8" ht="12.75">
      <c r="A45" s="51"/>
      <c r="B45" s="14"/>
      <c r="C45" s="169"/>
      <c r="D45" s="169"/>
      <c r="E45" s="169"/>
      <c r="F45" s="174"/>
      <c r="G45" s="174"/>
      <c r="H45" s="174"/>
    </row>
    <row r="46" spans="1:8" ht="12.75">
      <c r="A46" s="52" t="s">
        <v>37</v>
      </c>
      <c r="B46" s="53"/>
      <c r="C46" s="175">
        <f>'dép. tous visiteurs par poste'!H46</f>
        <v>149.04551149175498</v>
      </c>
      <c r="D46" s="175">
        <f>'dép. visiteurs fçais par poste'!H46</f>
        <v>98.76592013880855</v>
      </c>
      <c r="E46" s="175">
        <f>'dép. visiteurs étrang par poste'!H46</f>
        <v>50.279591352946426</v>
      </c>
      <c r="F46" s="174"/>
      <c r="G46" s="174"/>
      <c r="H46" s="174"/>
    </row>
    <row r="47" spans="1:5" ht="12.75">
      <c r="A47" s="15"/>
      <c r="B47" s="16"/>
      <c r="C47" s="54"/>
      <c r="D47" s="54"/>
      <c r="E47" s="54"/>
    </row>
    <row r="48" spans="1:2" ht="12.75">
      <c r="A48" s="17" t="s">
        <v>38</v>
      </c>
      <c r="B48" s="5"/>
    </row>
    <row r="49" spans="1:2" ht="12.75">
      <c r="A49" s="17" t="s">
        <v>39</v>
      </c>
      <c r="B49" s="5"/>
    </row>
    <row r="50" spans="1:2" ht="12.75">
      <c r="A50" s="17" t="s">
        <v>40</v>
      </c>
      <c r="B50" s="5"/>
    </row>
    <row r="51" spans="1:2" ht="12.75">
      <c r="A51" s="18" t="s">
        <v>41</v>
      </c>
      <c r="B51" s="5"/>
    </row>
    <row r="52" spans="1:2" ht="12.75">
      <c r="A52" s="19" t="s">
        <v>42</v>
      </c>
      <c r="B52" s="5"/>
    </row>
    <row r="53" spans="1:2" ht="12.75">
      <c r="A53" s="19" t="s">
        <v>43</v>
      </c>
      <c r="B53" s="5"/>
    </row>
    <row r="54" spans="1:2" ht="12.75">
      <c r="A54" s="17" t="s">
        <v>67</v>
      </c>
      <c r="B54" s="5"/>
    </row>
    <row r="55" spans="1:2" ht="12.75">
      <c r="A55" s="17" t="s">
        <v>44</v>
      </c>
      <c r="B55" s="5"/>
    </row>
    <row r="56" ht="12.75">
      <c r="B56" s="5"/>
    </row>
    <row r="57" ht="12.75">
      <c r="A57" s="20" t="s">
        <v>73</v>
      </c>
    </row>
  </sheetData>
  <mergeCells count="3">
    <mergeCell ref="C3:E3"/>
    <mergeCell ref="F3:H3"/>
    <mergeCell ref="A15:B15"/>
  </mergeCells>
  <hyperlinks>
    <hyperlink ref="K1" location="Sommaire!A1" display="Retour au sommaire"/>
  </hyperlinks>
  <printOptions/>
  <pageMargins left="0" right="0" top="0" bottom="0" header="0.5118110236220472" footer="0.5118110236220472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5"/>
  <sheetViews>
    <sheetView showGridLines="0" workbookViewId="0" topLeftCell="A1">
      <selection activeCell="A4" sqref="A4:G4"/>
    </sheetView>
  </sheetViews>
  <sheetFormatPr defaultColWidth="11.421875" defaultRowHeight="12.75"/>
  <cols>
    <col min="1" max="1" width="40.00390625" style="0" customWidth="1"/>
  </cols>
  <sheetData>
    <row r="1" spans="1:8" ht="18">
      <c r="A1" s="238" t="s">
        <v>61</v>
      </c>
      <c r="B1" s="238"/>
      <c r="C1" s="238"/>
      <c r="D1" s="238"/>
      <c r="E1" s="238"/>
      <c r="F1" s="238"/>
      <c r="G1" s="238"/>
      <c r="H1" s="89" t="s">
        <v>128</v>
      </c>
    </row>
    <row r="4" spans="1:7" ht="12.75">
      <c r="A4" s="300" t="s">
        <v>59</v>
      </c>
      <c r="B4" s="300"/>
      <c r="C4" s="300"/>
      <c r="D4" s="300"/>
      <c r="E4" s="300"/>
      <c r="F4" s="300"/>
      <c r="G4" s="300"/>
    </row>
    <row r="5" spans="1:7" ht="12.75">
      <c r="A5" s="100"/>
      <c r="E5" s="5"/>
      <c r="F5" s="101"/>
      <c r="G5" s="101" t="s">
        <v>48</v>
      </c>
    </row>
    <row r="6" spans="1:7" ht="21" customHeight="1">
      <c r="A6" s="5"/>
      <c r="B6" s="102">
        <v>2007</v>
      </c>
      <c r="C6" s="102">
        <v>2008</v>
      </c>
      <c r="D6" s="102">
        <v>2009</v>
      </c>
      <c r="E6" s="102">
        <v>2010</v>
      </c>
      <c r="F6" s="102">
        <v>2011</v>
      </c>
      <c r="G6" s="102">
        <v>2012</v>
      </c>
    </row>
    <row r="7" spans="1:7" ht="12.75">
      <c r="A7" s="90" t="s">
        <v>77</v>
      </c>
      <c r="B7" s="113">
        <v>16.90251953197825</v>
      </c>
      <c r="C7" s="113">
        <v>16.48085809179946</v>
      </c>
      <c r="D7" s="113">
        <v>17.95744444859664</v>
      </c>
      <c r="E7" s="113">
        <v>17.951230324043575</v>
      </c>
      <c r="F7" s="113">
        <v>18.171957994298225</v>
      </c>
      <c r="G7" s="113">
        <v>18.270029568900238</v>
      </c>
    </row>
    <row r="8" spans="1:7" ht="12.75">
      <c r="A8" s="91" t="s">
        <v>78</v>
      </c>
      <c r="B8" s="81">
        <v>13.671389321483677</v>
      </c>
      <c r="C8" s="81">
        <v>13.25052192267906</v>
      </c>
      <c r="D8" s="81">
        <v>14.074525851301638</v>
      </c>
      <c r="E8" s="81">
        <v>13.781929269075924</v>
      </c>
      <c r="F8" s="81">
        <v>13.690523030420756</v>
      </c>
      <c r="G8" s="81">
        <v>13.694089901463707</v>
      </c>
    </row>
    <row r="9" spans="1:7" ht="12.75">
      <c r="A9" s="91" t="s">
        <v>139</v>
      </c>
      <c r="B9" s="81">
        <v>8.10219452646134</v>
      </c>
      <c r="C9" s="81">
        <v>7.897777334028904</v>
      </c>
      <c r="D9" s="81">
        <v>8.035439750792332</v>
      </c>
      <c r="E9" s="81">
        <v>7.72838508230808</v>
      </c>
      <c r="F9" s="81">
        <v>7.4670946969967</v>
      </c>
      <c r="G9" s="81">
        <v>7.583531491910975</v>
      </c>
    </row>
    <row r="10" spans="1:7" ht="12.75">
      <c r="A10" s="91" t="s">
        <v>79</v>
      </c>
      <c r="B10" s="81">
        <v>19.30160172477418</v>
      </c>
      <c r="C10" s="81">
        <v>20.45508243414315</v>
      </c>
      <c r="D10" s="81">
        <v>18.94591546863507</v>
      </c>
      <c r="E10" s="81">
        <v>18.935340266206786</v>
      </c>
      <c r="F10" s="81">
        <v>19.2199461095178</v>
      </c>
      <c r="G10" s="81">
        <v>18.5187138595576</v>
      </c>
    </row>
    <row r="11" spans="1:7" ht="12.75">
      <c r="A11" s="91" t="s">
        <v>85</v>
      </c>
      <c r="B11" s="81">
        <v>15.274642234847708</v>
      </c>
      <c r="C11" s="81">
        <v>15.715333409516644</v>
      </c>
      <c r="D11" s="81">
        <v>14.488042793786594</v>
      </c>
      <c r="E11" s="81">
        <v>14.729783306885212</v>
      </c>
      <c r="F11" s="81">
        <v>15.355889521806764</v>
      </c>
      <c r="G11" s="81">
        <v>16.038206709098564</v>
      </c>
    </row>
    <row r="12" spans="1:7" ht="12.75">
      <c r="A12" s="91" t="s">
        <v>86</v>
      </c>
      <c r="B12" s="81">
        <v>8.078663596658835</v>
      </c>
      <c r="C12" s="81">
        <v>8.18952914825666</v>
      </c>
      <c r="D12" s="81">
        <v>7.480028034542649</v>
      </c>
      <c r="E12" s="81">
        <v>7.971188255755564</v>
      </c>
      <c r="F12" s="81">
        <v>7.56325536571044</v>
      </c>
      <c r="G12" s="81">
        <v>7.331145089489123</v>
      </c>
    </row>
    <row r="13" spans="1:7" ht="12.75">
      <c r="A13" s="91" t="s">
        <v>87</v>
      </c>
      <c r="B13" s="81">
        <v>6.055291573964207</v>
      </c>
      <c r="C13" s="81">
        <v>5.903147594478791</v>
      </c>
      <c r="D13" s="81">
        <v>6.366104886017457</v>
      </c>
      <c r="E13" s="81">
        <v>6.448278998526709</v>
      </c>
      <c r="F13" s="81">
        <v>6.08582667050266</v>
      </c>
      <c r="G13" s="81">
        <v>6.156067664224056</v>
      </c>
    </row>
    <row r="14" spans="1:7" ht="12.75">
      <c r="A14" s="91" t="s">
        <v>88</v>
      </c>
      <c r="B14" s="81">
        <v>12.613697489831791</v>
      </c>
      <c r="C14" s="81">
        <v>12.107750065097338</v>
      </c>
      <c r="D14" s="81">
        <v>12.652498766327628</v>
      </c>
      <c r="E14" s="81">
        <v>12.45386449719815</v>
      </c>
      <c r="F14" s="81">
        <v>12.445506610746648</v>
      </c>
      <c r="G14" s="81">
        <v>12.408215715355746</v>
      </c>
    </row>
    <row r="15" spans="1:7" ht="12.75">
      <c r="A15" s="103" t="s">
        <v>140</v>
      </c>
      <c r="B15" s="178">
        <v>100</v>
      </c>
      <c r="C15" s="178">
        <v>100</v>
      </c>
      <c r="D15" s="178">
        <v>100</v>
      </c>
      <c r="E15" s="178">
        <v>100</v>
      </c>
      <c r="F15" s="178">
        <v>100</v>
      </c>
      <c r="G15" s="178">
        <v>100</v>
      </c>
    </row>
    <row r="17" ht="12.75">
      <c r="A17" s="20" t="s">
        <v>73</v>
      </c>
    </row>
    <row r="18" ht="12.75">
      <c r="A18" s="20"/>
    </row>
    <row r="19" ht="12.75">
      <c r="A19" s="20"/>
    </row>
    <row r="22" spans="1:7" ht="27.75" customHeight="1">
      <c r="A22" s="237" t="s">
        <v>60</v>
      </c>
      <c r="B22" s="237"/>
      <c r="C22" s="237"/>
      <c r="D22" s="237"/>
      <c r="E22" s="237"/>
      <c r="F22" s="237"/>
      <c r="G22" s="237"/>
    </row>
    <row r="23" spans="1:7" ht="12.75">
      <c r="A23" s="5"/>
      <c r="E23" s="5"/>
      <c r="F23" s="101"/>
      <c r="G23" s="101" t="s">
        <v>48</v>
      </c>
    </row>
    <row r="24" spans="1:7" ht="21" customHeight="1">
      <c r="A24" s="5"/>
      <c r="B24" s="102">
        <v>2007</v>
      </c>
      <c r="C24" s="102">
        <v>2008</v>
      </c>
      <c r="D24" s="102">
        <v>2009</v>
      </c>
      <c r="E24" s="102">
        <v>2010</v>
      </c>
      <c r="F24" s="102">
        <v>2011</v>
      </c>
      <c r="G24" s="102">
        <v>2012</v>
      </c>
    </row>
    <row r="25" spans="1:7" ht="12.75">
      <c r="A25" s="90" t="s">
        <v>77</v>
      </c>
      <c r="B25" s="113">
        <v>16.986458023990266</v>
      </c>
      <c r="C25" s="113">
        <v>17.606207176787482</v>
      </c>
      <c r="D25" s="113">
        <v>17.706701927864962</v>
      </c>
      <c r="E25" s="113">
        <v>18.342301541226814</v>
      </c>
      <c r="F25" s="113">
        <v>17.96405077841086</v>
      </c>
      <c r="G25" s="113">
        <v>17.556476229331786</v>
      </c>
    </row>
    <row r="26" spans="1:7" ht="12.75">
      <c r="A26" s="91" t="s">
        <v>78</v>
      </c>
      <c r="B26" s="81">
        <v>12.852075774619326</v>
      </c>
      <c r="C26" s="81">
        <v>13.265167130009623</v>
      </c>
      <c r="D26" s="81">
        <v>13.479669130512312</v>
      </c>
      <c r="E26" s="81">
        <v>13.620359265931704</v>
      </c>
      <c r="F26" s="81">
        <v>13.162019218542168</v>
      </c>
      <c r="G26" s="81">
        <v>12.882040588318954</v>
      </c>
    </row>
    <row r="27" spans="1:7" ht="12.75">
      <c r="A27" s="91" t="s">
        <v>84</v>
      </c>
      <c r="B27" s="81">
        <v>4.50675013923775</v>
      </c>
      <c r="C27" s="81">
        <v>4.7942541584862886</v>
      </c>
      <c r="D27" s="81">
        <v>5.079161931487628</v>
      </c>
      <c r="E27" s="81">
        <v>5.090871318149748</v>
      </c>
      <c r="F27" s="81">
        <v>5.044863743275774</v>
      </c>
      <c r="G27" s="81">
        <v>4.967462287111618</v>
      </c>
    </row>
    <row r="28" spans="1:7" ht="12.75">
      <c r="A28" s="91" t="s">
        <v>79</v>
      </c>
      <c r="B28" s="81">
        <v>22.026935679468547</v>
      </c>
      <c r="C28" s="81">
        <v>23.230436237565787</v>
      </c>
      <c r="D28" s="81">
        <v>22.75504572601204</v>
      </c>
      <c r="E28" s="81">
        <v>24.15966640161019</v>
      </c>
      <c r="F28" s="81">
        <v>22.347512634543413</v>
      </c>
      <c r="G28" s="81">
        <v>23.804077809700896</v>
      </c>
    </row>
    <row r="29" spans="1:7" ht="12.75">
      <c r="A29" s="91" t="s">
        <v>85</v>
      </c>
      <c r="B29" s="81">
        <v>11.301157708498721</v>
      </c>
      <c r="C29" s="81">
        <v>11.665274062069154</v>
      </c>
      <c r="D29" s="81">
        <v>10.72909706377827</v>
      </c>
      <c r="E29" s="81">
        <v>11.593536466127842</v>
      </c>
      <c r="F29" s="81">
        <v>11.707826981467793</v>
      </c>
      <c r="G29" s="81">
        <v>11.11579920705145</v>
      </c>
    </row>
    <row r="30" spans="1:7" ht="12.75">
      <c r="A30" s="91" t="s">
        <v>86</v>
      </c>
      <c r="B30" s="81">
        <v>3.400894763470768</v>
      </c>
      <c r="C30" s="81">
        <v>3.4896501436951826</v>
      </c>
      <c r="D30" s="81">
        <v>3.630358936164156</v>
      </c>
      <c r="E30" s="81">
        <v>3.7236773494874185</v>
      </c>
      <c r="F30" s="81">
        <v>3.577642004752398</v>
      </c>
      <c r="G30" s="81">
        <v>3.354399471682542</v>
      </c>
    </row>
    <row r="31" spans="1:7" ht="12.75">
      <c r="A31" s="91" t="s">
        <v>87</v>
      </c>
      <c r="B31" s="81">
        <v>8.08968404821334</v>
      </c>
      <c r="C31" s="81">
        <v>7.788419091499475</v>
      </c>
      <c r="D31" s="81">
        <v>7.639873464876983</v>
      </c>
      <c r="E31" s="81">
        <v>7.681612456503389</v>
      </c>
      <c r="F31" s="81">
        <v>7.379524758311865</v>
      </c>
      <c r="G31" s="81">
        <v>6.930487504393519</v>
      </c>
    </row>
    <row r="32" spans="1:7" ht="12.75">
      <c r="A32" s="91" t="s">
        <v>88</v>
      </c>
      <c r="B32" s="81">
        <v>20.836043862501267</v>
      </c>
      <c r="C32" s="81">
        <v>18.160591999887007</v>
      </c>
      <c r="D32" s="81">
        <v>18.980091819303652</v>
      </c>
      <c r="E32" s="81">
        <v>15.787975200962912</v>
      </c>
      <c r="F32" s="81">
        <v>18.816559880695728</v>
      </c>
      <c r="G32" s="81">
        <v>19.389256902409226</v>
      </c>
    </row>
    <row r="33" spans="1:7" ht="12.75">
      <c r="A33" s="103" t="s">
        <v>140</v>
      </c>
      <c r="B33" s="178">
        <v>100</v>
      </c>
      <c r="C33" s="178">
        <v>100</v>
      </c>
      <c r="D33" s="178">
        <v>100</v>
      </c>
      <c r="E33" s="178">
        <v>100</v>
      </c>
      <c r="F33" s="178">
        <v>100</v>
      </c>
      <c r="G33" s="178">
        <v>100</v>
      </c>
    </row>
    <row r="35" ht="12.75">
      <c r="A35" s="20" t="s">
        <v>73</v>
      </c>
    </row>
  </sheetData>
  <mergeCells count="3">
    <mergeCell ref="A4:G4"/>
    <mergeCell ref="A22:G22"/>
    <mergeCell ref="A1:G1"/>
  </mergeCells>
  <hyperlinks>
    <hyperlink ref="H1" location="Sommaire!A1" display="Retour au sommaire"/>
  </hyperlinks>
  <printOptions/>
  <pageMargins left="0" right="0" top="0" bottom="0" header="0.5118110236220472" footer="0.5118110236220472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7"/>
  <sheetViews>
    <sheetView showGridLines="0" workbookViewId="0" topLeftCell="A1">
      <selection activeCell="A26" sqref="A26:I26"/>
    </sheetView>
  </sheetViews>
  <sheetFormatPr defaultColWidth="11.421875" defaultRowHeight="12.75"/>
  <cols>
    <col min="1" max="1" width="32.28125" style="0" customWidth="1"/>
    <col min="2" max="9" width="9.7109375" style="0" customWidth="1"/>
  </cols>
  <sheetData>
    <row r="1" ht="12.75">
      <c r="K1" s="89" t="s">
        <v>128</v>
      </c>
    </row>
    <row r="2" spans="1:9" ht="31.5" customHeight="1">
      <c r="A2" s="225" t="s">
        <v>62</v>
      </c>
      <c r="B2" s="225"/>
      <c r="C2" s="225"/>
      <c r="D2" s="225"/>
      <c r="E2" s="225"/>
      <c r="F2" s="225"/>
      <c r="G2" s="225"/>
      <c r="H2" s="225"/>
      <c r="I2" s="225"/>
    </row>
    <row r="3" ht="18">
      <c r="A3" s="99"/>
    </row>
    <row r="4" ht="18">
      <c r="A4" s="99"/>
    </row>
    <row r="5" spans="1:9" ht="12.75">
      <c r="A5" s="239" t="s">
        <v>141</v>
      </c>
      <c r="B5" s="239"/>
      <c r="C5" s="239"/>
      <c r="D5" s="239"/>
      <c r="E5" s="239"/>
      <c r="F5" s="239"/>
      <c r="G5" s="239"/>
      <c r="H5" s="239"/>
      <c r="I5" s="239"/>
    </row>
    <row r="6" spans="7:9" ht="12.75">
      <c r="G6" s="104"/>
      <c r="H6" s="101"/>
      <c r="I6" s="101" t="s">
        <v>48</v>
      </c>
    </row>
    <row r="7" spans="1:9" ht="12.75">
      <c r="A7" s="105"/>
      <c r="B7" s="102">
        <v>2005</v>
      </c>
      <c r="C7" s="102">
        <v>2006</v>
      </c>
      <c r="D7" s="102">
        <v>2007</v>
      </c>
      <c r="E7" s="102">
        <v>2008</v>
      </c>
      <c r="F7" s="102">
        <v>2009</v>
      </c>
      <c r="G7" s="102">
        <v>2010</v>
      </c>
      <c r="H7" s="102">
        <v>2011</v>
      </c>
      <c r="I7" s="102">
        <v>2012</v>
      </c>
    </row>
    <row r="8" spans="1:9" ht="12.75">
      <c r="A8" s="90" t="s">
        <v>8</v>
      </c>
      <c r="B8" s="180">
        <v>26.177150980394387</v>
      </c>
      <c r="C8" s="180">
        <v>26.350128418001802</v>
      </c>
      <c r="D8" s="180">
        <v>27.109982339861155</v>
      </c>
      <c r="E8" s="180">
        <v>28.01565165614932</v>
      </c>
      <c r="F8" s="180">
        <v>27.045989225191875</v>
      </c>
      <c r="G8" s="180">
        <v>28.063859703745734</v>
      </c>
      <c r="H8" s="180">
        <v>27.511198896421536</v>
      </c>
      <c r="I8" s="180">
        <v>27.524813565688728</v>
      </c>
    </row>
    <row r="9" spans="1:9" ht="12.75">
      <c r="A9" s="91" t="s">
        <v>9</v>
      </c>
      <c r="B9" s="181">
        <v>15.19134575245363</v>
      </c>
      <c r="C9" s="181">
        <v>15.493527551200689</v>
      </c>
      <c r="D9" s="181">
        <v>15.150031095234018</v>
      </c>
      <c r="E9" s="181">
        <v>15.959273316781244</v>
      </c>
      <c r="F9" s="181">
        <v>16.755469390536902</v>
      </c>
      <c r="G9" s="181">
        <v>17.185254656176387</v>
      </c>
      <c r="H9" s="181">
        <v>17.01364619636705</v>
      </c>
      <c r="I9" s="181">
        <v>16.968673799628824</v>
      </c>
    </row>
    <row r="10" spans="1:9" ht="12.75">
      <c r="A10" s="91" t="s">
        <v>10</v>
      </c>
      <c r="B10" s="181">
        <v>44.748608540854114</v>
      </c>
      <c r="C10" s="181">
        <v>44.61149656785405</v>
      </c>
      <c r="D10" s="181">
        <v>44.5524357076116</v>
      </c>
      <c r="E10" s="181">
        <v>42.3547040310803</v>
      </c>
      <c r="F10" s="181">
        <v>43.14314190035141</v>
      </c>
      <c r="G10" s="181">
        <v>42.68019553460501</v>
      </c>
      <c r="H10" s="181">
        <v>43.50327776734004</v>
      </c>
      <c r="I10" s="181">
        <v>43.137769916008864</v>
      </c>
    </row>
    <row r="11" spans="1:18" ht="12.75">
      <c r="A11" s="91" t="s">
        <v>11</v>
      </c>
      <c r="B11" s="181">
        <v>13.882894726297877</v>
      </c>
      <c r="C11" s="181">
        <v>13.544847462943466</v>
      </c>
      <c r="D11" s="181">
        <v>13.187550857293218</v>
      </c>
      <c r="E11" s="181">
        <v>13.670370995989131</v>
      </c>
      <c r="F11" s="181">
        <v>13.055399483919814</v>
      </c>
      <c r="G11" s="181">
        <v>12.070690105472863</v>
      </c>
      <c r="H11" s="181">
        <v>11.971877139871381</v>
      </c>
      <c r="I11" s="181">
        <v>12.368742718673587</v>
      </c>
      <c r="K11" s="186"/>
      <c r="L11" s="186"/>
      <c r="M11" s="186"/>
      <c r="N11" s="186"/>
      <c r="O11" s="186"/>
      <c r="P11" s="186"/>
      <c r="Q11" s="186"/>
      <c r="R11" s="186"/>
    </row>
    <row r="12" spans="1:9" ht="12.75">
      <c r="A12" s="191" t="s">
        <v>142</v>
      </c>
      <c r="B12" s="178">
        <v>100</v>
      </c>
      <c r="C12" s="178">
        <v>100</v>
      </c>
      <c r="D12" s="178">
        <v>100</v>
      </c>
      <c r="E12" s="178">
        <v>100</v>
      </c>
      <c r="F12" s="178">
        <v>100</v>
      </c>
      <c r="G12" s="178">
        <v>100</v>
      </c>
      <c r="H12" s="178">
        <v>100</v>
      </c>
      <c r="I12" s="178">
        <v>100</v>
      </c>
    </row>
    <row r="13" spans="1:9" ht="12.75">
      <c r="A13" s="8"/>
      <c r="B13" s="106"/>
      <c r="C13" s="106"/>
      <c r="D13" s="106"/>
      <c r="E13" s="106"/>
      <c r="F13" s="106"/>
      <c r="G13" s="106"/>
      <c r="H13" s="106"/>
      <c r="I13" s="106"/>
    </row>
    <row r="14" spans="1:9" ht="12.75">
      <c r="A14" s="17" t="s">
        <v>38</v>
      </c>
      <c r="B14" s="107"/>
      <c r="C14" s="107"/>
      <c r="D14" s="107"/>
      <c r="E14" s="107"/>
      <c r="F14" s="107"/>
      <c r="G14" s="107"/>
      <c r="H14" s="107"/>
      <c r="I14" s="107"/>
    </row>
    <row r="15" spans="1:9" ht="12.75">
      <c r="A15" s="17" t="s">
        <v>39</v>
      </c>
      <c r="B15" s="107"/>
      <c r="C15" s="107"/>
      <c r="D15" s="107"/>
      <c r="E15" s="107"/>
      <c r="F15" s="107"/>
      <c r="G15" s="107"/>
      <c r="H15" s="107"/>
      <c r="I15" s="107"/>
    </row>
    <row r="16" spans="1:9" ht="12.75">
      <c r="A16" s="20" t="s">
        <v>73</v>
      </c>
      <c r="B16" s="107"/>
      <c r="C16" s="107"/>
      <c r="D16" s="107"/>
      <c r="E16" s="107"/>
      <c r="F16" s="107"/>
      <c r="G16" s="107"/>
      <c r="H16" s="107"/>
      <c r="I16" s="107"/>
    </row>
    <row r="17" spans="1:9" ht="12.75">
      <c r="A17" s="20"/>
      <c r="B17" s="107"/>
      <c r="C17" s="107"/>
      <c r="D17" s="107"/>
      <c r="E17" s="107"/>
      <c r="F17" s="107"/>
      <c r="G17" s="107"/>
      <c r="H17" s="107"/>
      <c r="I17" s="107"/>
    </row>
    <row r="19" spans="1:9" ht="12.75">
      <c r="A19" s="239" t="s">
        <v>143</v>
      </c>
      <c r="B19" s="239"/>
      <c r="C19" s="239"/>
      <c r="D19" s="239"/>
      <c r="E19" s="239"/>
      <c r="F19" s="239"/>
      <c r="G19" s="239"/>
      <c r="H19" s="239"/>
      <c r="I19" s="239"/>
    </row>
    <row r="20" spans="2:9" ht="12.75">
      <c r="B20" s="108"/>
      <c r="C20" s="108"/>
      <c r="D20" s="108"/>
      <c r="E20" s="108"/>
      <c r="F20" s="108"/>
      <c r="G20" s="104"/>
      <c r="H20" s="101"/>
      <c r="I20" s="101" t="s">
        <v>48</v>
      </c>
    </row>
    <row r="21" spans="2:9" ht="12.75">
      <c r="B21" s="102">
        <v>2005</v>
      </c>
      <c r="C21" s="102">
        <v>2006</v>
      </c>
      <c r="D21" s="102">
        <v>2007</v>
      </c>
      <c r="E21" s="102">
        <v>2008</v>
      </c>
      <c r="F21" s="102">
        <v>2009</v>
      </c>
      <c r="G21" s="102">
        <v>2010</v>
      </c>
      <c r="H21" s="102">
        <v>2011</v>
      </c>
      <c r="I21" s="102">
        <v>2012</v>
      </c>
    </row>
    <row r="22" spans="1:9" ht="12.75">
      <c r="A22" s="90" t="s">
        <v>8</v>
      </c>
      <c r="B22" s="180">
        <v>45.44934044020211</v>
      </c>
      <c r="C22" s="180">
        <v>45.82935762441343</v>
      </c>
      <c r="D22" s="180">
        <v>46.893822955231116</v>
      </c>
      <c r="E22" s="180">
        <v>48.49760872837755</v>
      </c>
      <c r="F22" s="180">
        <v>47.108103045350504</v>
      </c>
      <c r="G22" s="180">
        <v>48.61776014760387</v>
      </c>
      <c r="H22" s="180">
        <v>47.77957892851342</v>
      </c>
      <c r="I22" s="180">
        <v>48.03135785735195</v>
      </c>
    </row>
    <row r="23" spans="1:9" ht="12.75">
      <c r="A23" s="91" t="s">
        <v>9</v>
      </c>
      <c r="B23" s="181">
        <v>8.355923987043269</v>
      </c>
      <c r="C23" s="181">
        <v>8.624078750899077</v>
      </c>
      <c r="D23" s="181">
        <v>8.236504246632819</v>
      </c>
      <c r="E23" s="181">
        <v>8.409294291683203</v>
      </c>
      <c r="F23" s="181">
        <v>9.000897694396711</v>
      </c>
      <c r="G23" s="181">
        <v>9.266239932879436</v>
      </c>
      <c r="H23" s="181">
        <v>9.161234795805004</v>
      </c>
      <c r="I23" s="181">
        <v>9.147189372185977</v>
      </c>
    </row>
    <row r="24" spans="1:9" ht="12.75">
      <c r="A24" s="91" t="s">
        <v>10</v>
      </c>
      <c r="B24" s="181">
        <v>35.82939683473125</v>
      </c>
      <c r="C24" s="181">
        <v>35.619162121546985</v>
      </c>
      <c r="D24" s="181">
        <v>34.97470902334688</v>
      </c>
      <c r="E24" s="181">
        <v>33.16156227780107</v>
      </c>
      <c r="F24" s="181">
        <v>34.131177741680574</v>
      </c>
      <c r="G24" s="181">
        <v>33.159390058324355</v>
      </c>
      <c r="H24" s="181">
        <v>34.05217461290371</v>
      </c>
      <c r="I24" s="181">
        <v>33.79154884030202</v>
      </c>
    </row>
    <row r="25" spans="1:9" ht="12.75">
      <c r="A25" s="91" t="s">
        <v>11</v>
      </c>
      <c r="B25" s="181">
        <v>10.365338738023382</v>
      </c>
      <c r="C25" s="181">
        <v>9.927401503140505</v>
      </c>
      <c r="D25" s="181">
        <v>9.894963774789185</v>
      </c>
      <c r="E25" s="181">
        <v>9.931534702138183</v>
      </c>
      <c r="F25" s="181">
        <v>9.759821518572206</v>
      </c>
      <c r="G25" s="181">
        <v>8.956609861192328</v>
      </c>
      <c r="H25" s="181">
        <v>9.007011662777863</v>
      </c>
      <c r="I25" s="181">
        <v>9.029903930160058</v>
      </c>
    </row>
    <row r="26" spans="1:9" ht="12.75">
      <c r="A26" s="191" t="s">
        <v>142</v>
      </c>
      <c r="B26" s="178">
        <v>100</v>
      </c>
      <c r="C26" s="178">
        <v>100</v>
      </c>
      <c r="D26" s="178">
        <v>100</v>
      </c>
      <c r="E26" s="178">
        <v>100</v>
      </c>
      <c r="F26" s="178">
        <v>100</v>
      </c>
      <c r="G26" s="178">
        <v>100</v>
      </c>
      <c r="H26" s="178">
        <v>100</v>
      </c>
      <c r="I26" s="178">
        <v>100</v>
      </c>
    </row>
    <row r="27" spans="1:7" ht="12.75">
      <c r="A27" s="8"/>
      <c r="B27" s="106"/>
      <c r="C27" s="106"/>
      <c r="D27" s="106"/>
      <c r="E27" s="106"/>
      <c r="F27" s="106"/>
      <c r="G27" s="106"/>
    </row>
    <row r="28" spans="1:7" ht="12.75">
      <c r="A28" s="17" t="s">
        <v>38</v>
      </c>
      <c r="B28" s="107"/>
      <c r="C28" s="107"/>
      <c r="D28" s="107"/>
      <c r="E28" s="107"/>
      <c r="F28" s="107"/>
      <c r="G28" s="107"/>
    </row>
    <row r="29" spans="1:7" ht="12.75">
      <c r="A29" s="17" t="s">
        <v>39</v>
      </c>
      <c r="B29" s="107"/>
      <c r="C29" s="107"/>
      <c r="D29" s="107"/>
      <c r="E29" s="107"/>
      <c r="F29" s="107"/>
      <c r="G29" s="107"/>
    </row>
    <row r="30" spans="1:7" ht="12.75">
      <c r="A30" s="20" t="s">
        <v>73</v>
      </c>
      <c r="B30" s="107"/>
      <c r="C30" s="107"/>
      <c r="D30" s="107"/>
      <c r="E30" s="107"/>
      <c r="F30" s="107"/>
      <c r="G30" s="107"/>
    </row>
    <row r="45" ht="12.75">
      <c r="B45" s="17"/>
    </row>
    <row r="46" ht="12.75">
      <c r="B46" s="17"/>
    </row>
    <row r="47" ht="12.75">
      <c r="B47" s="20"/>
    </row>
  </sheetData>
  <mergeCells count="3">
    <mergeCell ref="A5:I5"/>
    <mergeCell ref="A19:I19"/>
    <mergeCell ref="A2:I2"/>
  </mergeCells>
  <hyperlinks>
    <hyperlink ref="K1" location="Sommaire!A1" display="Retour au sommaire"/>
  </hyperlinks>
  <printOptions/>
  <pageMargins left="0" right="0" top="0" bottom="0" header="0.5118110236220472" footer="0.5118110236220472"/>
  <pageSetup horizontalDpi="600" verticalDpi="600" orientation="portrait" paperSize="9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M19" sqref="M19"/>
    </sheetView>
  </sheetViews>
  <sheetFormatPr defaultColWidth="11.421875" defaultRowHeight="12.75"/>
  <cols>
    <col min="1" max="1" width="29.7109375" style="194" customWidth="1"/>
    <col min="2" max="9" width="9.7109375" style="194" customWidth="1"/>
    <col min="10" max="16384" width="11.421875" style="194" customWidth="1"/>
  </cols>
  <sheetData>
    <row r="1" ht="12.75">
      <c r="K1" s="195" t="s">
        <v>128</v>
      </c>
    </row>
    <row r="2" spans="1:9" ht="35.25" customHeight="1">
      <c r="A2" s="333" t="s">
        <v>63</v>
      </c>
      <c r="B2" s="334"/>
      <c r="C2" s="334"/>
      <c r="D2" s="334"/>
      <c r="E2" s="334"/>
      <c r="F2" s="334"/>
      <c r="G2" s="334"/>
      <c r="H2" s="334"/>
      <c r="I2" s="334"/>
    </row>
    <row r="3" spans="1:9" ht="16.5" customHeight="1">
      <c r="A3" s="196"/>
      <c r="B3" s="197"/>
      <c r="C3" s="197"/>
      <c r="D3" s="197"/>
      <c r="E3" s="197"/>
      <c r="F3" s="197"/>
      <c r="G3" s="197"/>
      <c r="H3" s="197"/>
      <c r="I3" s="197"/>
    </row>
    <row r="5" spans="1:9" ht="20.25" customHeight="1">
      <c r="A5" s="335" t="s">
        <v>141</v>
      </c>
      <c r="B5" s="335"/>
      <c r="C5" s="335"/>
      <c r="D5" s="335"/>
      <c r="E5" s="335"/>
      <c r="F5" s="335"/>
      <c r="G5" s="335"/>
      <c r="H5" s="335"/>
      <c r="I5" s="335"/>
    </row>
    <row r="6" spans="8:9" ht="12.75">
      <c r="H6" s="198"/>
      <c r="I6" s="198" t="s">
        <v>48</v>
      </c>
    </row>
    <row r="7" spans="1:9" ht="16.5" customHeight="1">
      <c r="A7" s="199"/>
      <c r="B7" s="200">
        <v>2005</v>
      </c>
      <c r="C7" s="200">
        <v>2006</v>
      </c>
      <c r="D7" s="200">
        <v>2007</v>
      </c>
      <c r="E7" s="200">
        <v>2008</v>
      </c>
      <c r="F7" s="200">
        <v>2009</v>
      </c>
      <c r="G7" s="200">
        <v>2010</v>
      </c>
      <c r="H7" s="200">
        <v>2011</v>
      </c>
      <c r="I7" s="200">
        <v>2012</v>
      </c>
    </row>
    <row r="8" spans="1:9" ht="12.75">
      <c r="A8" s="201" t="s">
        <v>8</v>
      </c>
      <c r="B8" s="202">
        <v>40.054048183692416</v>
      </c>
      <c r="C8" s="202">
        <v>37.889428071210844</v>
      </c>
      <c r="D8" s="202">
        <v>38.76450031855525</v>
      </c>
      <c r="E8" s="202">
        <v>38.32112141453069</v>
      </c>
      <c r="F8" s="202">
        <v>35.904287814005684</v>
      </c>
      <c r="G8" s="202">
        <v>36.206992330744846</v>
      </c>
      <c r="H8" s="202">
        <v>35.37955167664544</v>
      </c>
      <c r="I8" s="202">
        <v>35.186659911580065</v>
      </c>
    </row>
    <row r="9" spans="1:9" ht="12.75">
      <c r="A9" s="203" t="s">
        <v>9</v>
      </c>
      <c r="B9" s="204">
        <v>19.980808250095688</v>
      </c>
      <c r="C9" s="204">
        <v>19.993044587606608</v>
      </c>
      <c r="D9" s="204">
        <v>18.96438576636821</v>
      </c>
      <c r="E9" s="204">
        <v>19.01835524469111</v>
      </c>
      <c r="F9" s="204">
        <v>19.806779686676716</v>
      </c>
      <c r="G9" s="204">
        <v>19.63117717569575</v>
      </c>
      <c r="H9" s="204">
        <v>18.838990645423788</v>
      </c>
      <c r="I9" s="204">
        <v>18.2888327579072</v>
      </c>
    </row>
    <row r="10" spans="1:9" ht="12.75">
      <c r="A10" s="203" t="s">
        <v>10</v>
      </c>
      <c r="B10" s="204">
        <v>27.214208665327938</v>
      </c>
      <c r="C10" s="204">
        <v>28.63473373672864</v>
      </c>
      <c r="D10" s="204">
        <v>28.572036763499025</v>
      </c>
      <c r="E10" s="204">
        <v>28.43477188921355</v>
      </c>
      <c r="F10" s="204">
        <v>29.981597803229874</v>
      </c>
      <c r="G10" s="204">
        <v>30.155776666473827</v>
      </c>
      <c r="H10" s="204">
        <v>30.898625537687032</v>
      </c>
      <c r="I10" s="204">
        <v>32.2732183131005</v>
      </c>
    </row>
    <row r="11" spans="1:9" ht="12.75">
      <c r="A11" s="203" t="s">
        <v>11</v>
      </c>
      <c r="B11" s="204">
        <v>12.750934900883957</v>
      </c>
      <c r="C11" s="204">
        <v>13.482793604453915</v>
      </c>
      <c r="D11" s="204">
        <v>13.699077151577518</v>
      </c>
      <c r="E11" s="204">
        <v>14.225751451564642</v>
      </c>
      <c r="F11" s="204">
        <v>14.307334696087711</v>
      </c>
      <c r="G11" s="204">
        <v>14.00605382708558</v>
      </c>
      <c r="H11" s="204">
        <v>14.882832140243737</v>
      </c>
      <c r="I11" s="204">
        <v>14.251289017412228</v>
      </c>
    </row>
    <row r="12" spans="1:9" ht="12.75">
      <c r="A12" s="205" t="s">
        <v>142</v>
      </c>
      <c r="B12" s="206">
        <v>100</v>
      </c>
      <c r="C12" s="206">
        <v>100</v>
      </c>
      <c r="D12" s="206">
        <v>100</v>
      </c>
      <c r="E12" s="206">
        <v>100</v>
      </c>
      <c r="F12" s="206">
        <v>100</v>
      </c>
      <c r="G12" s="206">
        <v>100</v>
      </c>
      <c r="H12" s="206">
        <v>100</v>
      </c>
      <c r="I12" s="206">
        <v>100</v>
      </c>
    </row>
    <row r="14" ht="12.75">
      <c r="A14" s="207" t="s">
        <v>38</v>
      </c>
    </row>
    <row r="15" ht="12.75">
      <c r="A15" s="207" t="s">
        <v>39</v>
      </c>
    </row>
    <row r="16" ht="12.75">
      <c r="A16" s="208" t="s">
        <v>73</v>
      </c>
    </row>
    <row r="17" ht="12.75">
      <c r="A17" s="208"/>
    </row>
    <row r="19" spans="1:9" ht="22.5" customHeight="1">
      <c r="A19" s="335" t="s">
        <v>143</v>
      </c>
      <c r="B19" s="335"/>
      <c r="C19" s="335"/>
      <c r="D19" s="335"/>
      <c r="E19" s="335"/>
      <c r="F19" s="335"/>
      <c r="G19" s="335"/>
      <c r="H19" s="335"/>
      <c r="I19" s="335"/>
    </row>
    <row r="20" spans="2:9" ht="12.75">
      <c r="B20" s="209"/>
      <c r="C20" s="209"/>
      <c r="D20" s="209"/>
      <c r="E20" s="209"/>
      <c r="F20" s="209"/>
      <c r="H20" s="198"/>
      <c r="I20" s="198" t="s">
        <v>48</v>
      </c>
    </row>
    <row r="21" spans="1:9" ht="16.5" customHeight="1">
      <c r="A21" s="199"/>
      <c r="B21" s="200">
        <v>2005</v>
      </c>
      <c r="C21" s="200">
        <v>2006</v>
      </c>
      <c r="D21" s="200">
        <v>2007</v>
      </c>
      <c r="E21" s="200">
        <v>2008</v>
      </c>
      <c r="F21" s="200">
        <v>2009</v>
      </c>
      <c r="G21" s="200">
        <v>2010</v>
      </c>
      <c r="H21" s="200">
        <v>2011</v>
      </c>
      <c r="I21" s="200">
        <v>2012</v>
      </c>
    </row>
    <row r="22" spans="1:9" ht="12.75">
      <c r="A22" s="201" t="s">
        <v>8</v>
      </c>
      <c r="B22" s="202">
        <v>68.88220947878197</v>
      </c>
      <c r="C22" s="202">
        <v>66.69872080233633</v>
      </c>
      <c r="D22" s="202">
        <v>67.5520713799717</v>
      </c>
      <c r="E22" s="202">
        <v>67.47719505842295</v>
      </c>
      <c r="F22" s="202">
        <v>65.0356137929832</v>
      </c>
      <c r="G22" s="202">
        <v>65.51746541335814</v>
      </c>
      <c r="H22" s="202">
        <v>64.21995589626944</v>
      </c>
      <c r="I22" s="202">
        <v>64.16026655935482</v>
      </c>
    </row>
    <row r="23" spans="1:9" ht="12.75">
      <c r="A23" s="203" t="s">
        <v>9</v>
      </c>
      <c r="B23" s="204">
        <v>8.782362829056026</v>
      </c>
      <c r="C23" s="204">
        <v>9.227156642513968</v>
      </c>
      <c r="D23" s="204">
        <v>8.564224079573929</v>
      </c>
      <c r="E23" s="204">
        <v>8.378768555837453</v>
      </c>
      <c r="F23" s="204">
        <v>9.041329820639161</v>
      </c>
      <c r="G23" s="204">
        <v>8.997734893287273</v>
      </c>
      <c r="H23" s="204">
        <v>8.69850012566031</v>
      </c>
      <c r="I23" s="204">
        <v>8.45000820913462</v>
      </c>
    </row>
    <row r="24" spans="1:9" ht="12.75">
      <c r="A24" s="203" t="s">
        <v>10</v>
      </c>
      <c r="B24" s="204">
        <v>14.089233246924005</v>
      </c>
      <c r="C24" s="204">
        <v>15.336434200179209</v>
      </c>
      <c r="D24" s="204">
        <v>15.137220143877311</v>
      </c>
      <c r="E24" s="204">
        <v>15.213117798422868</v>
      </c>
      <c r="F24" s="204">
        <v>16.532870402718856</v>
      </c>
      <c r="G24" s="204">
        <v>16.39979279156239</v>
      </c>
      <c r="H24" s="204">
        <v>17.10489706072335</v>
      </c>
      <c r="I24" s="204">
        <v>17.992761408756376</v>
      </c>
    </row>
    <row r="25" spans="1:9" ht="12.75">
      <c r="A25" s="203" t="s">
        <v>11</v>
      </c>
      <c r="B25" s="204">
        <v>8.246194445237995</v>
      </c>
      <c r="C25" s="204">
        <v>8.737688354970508</v>
      </c>
      <c r="D25" s="204">
        <v>8.746484396577074</v>
      </c>
      <c r="E25" s="204">
        <v>8.930918587316738</v>
      </c>
      <c r="F25" s="204">
        <v>9.390185983658784</v>
      </c>
      <c r="G25" s="204">
        <v>9.085006901792203</v>
      </c>
      <c r="H25" s="204">
        <v>9.976646917346907</v>
      </c>
      <c r="I25" s="204">
        <v>9.39696382275418</v>
      </c>
    </row>
    <row r="26" spans="1:9" ht="12.75">
      <c r="A26" s="205" t="s">
        <v>142</v>
      </c>
      <c r="B26" s="206">
        <v>100</v>
      </c>
      <c r="C26" s="206">
        <v>100</v>
      </c>
      <c r="D26" s="206">
        <v>100</v>
      </c>
      <c r="E26" s="206">
        <v>100</v>
      </c>
      <c r="F26" s="206">
        <v>100</v>
      </c>
      <c r="G26" s="206">
        <v>100</v>
      </c>
      <c r="H26" s="206">
        <v>100</v>
      </c>
      <c r="I26" s="206">
        <v>100</v>
      </c>
    </row>
    <row r="28" ht="12.75">
      <c r="A28" s="207" t="s">
        <v>38</v>
      </c>
    </row>
    <row r="29" spans="1:7" ht="12.75">
      <c r="A29" s="207" t="s">
        <v>39</v>
      </c>
      <c r="B29" s="210"/>
      <c r="C29" s="210"/>
      <c r="D29" s="210"/>
      <c r="E29" s="210"/>
      <c r="F29" s="210"/>
      <c r="G29" s="210"/>
    </row>
    <row r="30" ht="12.75">
      <c r="A30" s="208" t="s">
        <v>73</v>
      </c>
    </row>
  </sheetData>
  <mergeCells count="3">
    <mergeCell ref="A2:I2"/>
    <mergeCell ref="A5:I5"/>
    <mergeCell ref="A19:I19"/>
  </mergeCells>
  <hyperlinks>
    <hyperlink ref="K1" location="Sommaire!A1" display="Retour au sommaire"/>
  </hyperlinks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2"/>
  <sheetViews>
    <sheetView showGridLines="0" workbookViewId="0" topLeftCell="A1">
      <selection activeCell="D4" sqref="D4"/>
    </sheetView>
  </sheetViews>
  <sheetFormatPr defaultColWidth="11.421875" defaultRowHeight="12.75"/>
  <cols>
    <col min="1" max="1" width="40.00390625" style="0" customWidth="1"/>
  </cols>
  <sheetData>
    <row r="1" spans="1:9" ht="18">
      <c r="A1" s="238" t="s">
        <v>64</v>
      </c>
      <c r="B1" s="238"/>
      <c r="C1" s="238"/>
      <c r="D1" s="238"/>
      <c r="E1" s="238"/>
      <c r="F1" s="238"/>
      <c r="G1" s="238"/>
      <c r="H1" s="238"/>
      <c r="I1" s="89" t="s">
        <v>128</v>
      </c>
    </row>
    <row r="2" ht="15.75">
      <c r="B2" s="55"/>
    </row>
    <row r="3" spans="1:9" ht="21" customHeight="1">
      <c r="A3" s="337" t="s">
        <v>70</v>
      </c>
      <c r="B3" s="337"/>
      <c r="C3" s="337"/>
      <c r="D3" s="337"/>
      <c r="E3" s="337"/>
      <c r="F3" s="337"/>
      <c r="G3" s="337"/>
      <c r="H3" s="337"/>
      <c r="I3" s="337"/>
    </row>
    <row r="4" spans="1:9" ht="21" customHeight="1">
      <c r="A4" s="182"/>
      <c r="B4" s="182"/>
      <c r="C4" s="182"/>
      <c r="D4" s="182"/>
      <c r="E4" s="182"/>
      <c r="F4" s="182"/>
      <c r="G4" s="182"/>
      <c r="H4" s="182"/>
      <c r="I4" s="182"/>
    </row>
    <row r="6" spans="1:9" ht="12.75">
      <c r="A6" s="237" t="s">
        <v>148</v>
      </c>
      <c r="B6" s="237"/>
      <c r="C6" s="237"/>
      <c r="D6" s="237"/>
      <c r="E6" s="237"/>
      <c r="F6" s="237"/>
      <c r="G6" s="237"/>
      <c r="H6" s="237"/>
      <c r="I6" s="237"/>
    </row>
    <row r="7" spans="1:9" ht="12.75">
      <c r="A7" s="109"/>
      <c r="B7" s="109"/>
      <c r="C7" s="109"/>
      <c r="D7" s="109"/>
      <c r="E7" s="109"/>
      <c r="F7" s="109"/>
      <c r="G7" s="109"/>
      <c r="H7" s="110"/>
      <c r="I7" s="110" t="s">
        <v>175</v>
      </c>
    </row>
    <row r="8" spans="1:9" ht="18" customHeight="1">
      <c r="A8" s="111"/>
      <c r="B8" s="102">
        <v>2005</v>
      </c>
      <c r="C8" s="102">
        <v>2006</v>
      </c>
      <c r="D8" s="102">
        <v>2007</v>
      </c>
      <c r="E8" s="102">
        <v>2008</v>
      </c>
      <c r="F8" s="102">
        <v>2009</v>
      </c>
      <c r="G8" s="112">
        <v>2010</v>
      </c>
      <c r="H8" s="112">
        <v>2011</v>
      </c>
      <c r="I8" s="112">
        <v>2012</v>
      </c>
    </row>
    <row r="9" spans="1:9" ht="12.75">
      <c r="A9" s="90" t="s">
        <v>8</v>
      </c>
      <c r="B9" s="183">
        <v>100</v>
      </c>
      <c r="C9" s="183">
        <v>102.24885990893789</v>
      </c>
      <c r="D9" s="183">
        <v>106.10656810575271</v>
      </c>
      <c r="E9" s="183">
        <v>106.8556351868377</v>
      </c>
      <c r="F9" s="183">
        <v>105.67683646874153</v>
      </c>
      <c r="G9" s="183">
        <v>109.8734644536568</v>
      </c>
      <c r="H9" s="184">
        <v>114.30826675828777</v>
      </c>
      <c r="I9" s="184">
        <v>113.14642373681147</v>
      </c>
    </row>
    <row r="10" spans="1:9" ht="12.75">
      <c r="A10" s="91" t="s">
        <v>149</v>
      </c>
      <c r="B10" s="77">
        <v>100</v>
      </c>
      <c r="C10" s="77">
        <v>102.39637727719982</v>
      </c>
      <c r="D10" s="77">
        <v>100.56859582506918</v>
      </c>
      <c r="E10" s="77">
        <v>102.87633498325702</v>
      </c>
      <c r="F10" s="77">
        <v>110.33625875127869</v>
      </c>
      <c r="G10" s="77">
        <v>111.65357178013053</v>
      </c>
      <c r="H10" s="168">
        <v>117.05602007675341</v>
      </c>
      <c r="I10" s="168">
        <v>115.11853384232063</v>
      </c>
    </row>
    <row r="11" spans="1:9" ht="12.75">
      <c r="A11" s="91" t="s">
        <v>10</v>
      </c>
      <c r="B11" s="77">
        <v>100</v>
      </c>
      <c r="C11" s="77">
        <v>99.79833453662054</v>
      </c>
      <c r="D11" s="77">
        <v>99.32956282052864</v>
      </c>
      <c r="E11" s="77">
        <v>91.38741922068871</v>
      </c>
      <c r="F11" s="77">
        <v>95.06885430583525</v>
      </c>
      <c r="G11" s="77">
        <v>92.44101493216725</v>
      </c>
      <c r="H11" s="168">
        <v>99.57880696627677</v>
      </c>
      <c r="I11" s="168">
        <v>97.3438290215675</v>
      </c>
    </row>
    <row r="12" spans="1:9" ht="12.75">
      <c r="A12" s="91" t="s">
        <v>150</v>
      </c>
      <c r="B12" s="77">
        <v>100</v>
      </c>
      <c r="C12" s="77">
        <v>98.48503145934785</v>
      </c>
      <c r="D12" s="77">
        <v>100.04999108935313</v>
      </c>
      <c r="E12" s="77">
        <v>99.58110069986891</v>
      </c>
      <c r="F12" s="77">
        <v>97.72146669884833</v>
      </c>
      <c r="G12" s="77">
        <v>89.40349721198339</v>
      </c>
      <c r="H12" s="168">
        <v>93.9800830120005</v>
      </c>
      <c r="I12" s="168">
        <v>94.65014870122266</v>
      </c>
    </row>
    <row r="13" spans="1:9" ht="12.75">
      <c r="A13" s="191" t="s">
        <v>151</v>
      </c>
      <c r="B13" s="192">
        <v>100</v>
      </c>
      <c r="C13" s="192">
        <v>100.9930443195961</v>
      </c>
      <c r="D13" s="192">
        <v>102.57416893550696</v>
      </c>
      <c r="E13" s="192">
        <v>100.19156492980764</v>
      </c>
      <c r="F13" s="192">
        <v>101.41909612388065</v>
      </c>
      <c r="G13" s="192">
        <v>101.62602372253113</v>
      </c>
      <c r="H13" s="193">
        <v>107.1438927451784</v>
      </c>
      <c r="I13" s="193">
        <v>105.71102417657697</v>
      </c>
    </row>
    <row r="14" spans="1:9" ht="12.75">
      <c r="A14" s="109"/>
      <c r="B14" s="109"/>
      <c r="C14" s="109"/>
      <c r="D14" s="109"/>
      <c r="E14" s="109"/>
      <c r="F14" s="109"/>
      <c r="G14" s="109"/>
      <c r="H14" s="109"/>
      <c r="I14" s="109"/>
    </row>
    <row r="15" spans="1:9" ht="12.75">
      <c r="A15" s="37" t="s">
        <v>152</v>
      </c>
      <c r="B15" s="109"/>
      <c r="C15" s="109"/>
      <c r="D15" s="109"/>
      <c r="E15" s="109"/>
      <c r="F15" s="109"/>
      <c r="G15" s="109"/>
      <c r="H15" s="109"/>
      <c r="I15" s="109"/>
    </row>
    <row r="16" spans="1:9" ht="12.75">
      <c r="A16" s="37" t="s">
        <v>153</v>
      </c>
      <c r="B16" s="109"/>
      <c r="C16" s="109"/>
      <c r="D16" s="109"/>
      <c r="E16" s="109"/>
      <c r="F16" s="109"/>
      <c r="G16" s="109"/>
      <c r="H16" s="109"/>
      <c r="I16" s="109"/>
    </row>
    <row r="17" spans="1:9" ht="12.75">
      <c r="A17" s="20" t="s">
        <v>73</v>
      </c>
      <c r="B17" s="109"/>
      <c r="C17" s="109"/>
      <c r="D17" s="109"/>
      <c r="E17" s="109"/>
      <c r="F17" s="109"/>
      <c r="G17" s="109"/>
      <c r="H17" s="109"/>
      <c r="I17" s="109"/>
    </row>
    <row r="18" spans="1:9" ht="12.75">
      <c r="A18" s="20"/>
      <c r="B18" s="109"/>
      <c r="C18" s="109"/>
      <c r="D18" s="109"/>
      <c r="E18" s="109"/>
      <c r="F18" s="109"/>
      <c r="G18" s="109"/>
      <c r="H18" s="109"/>
      <c r="I18" s="109"/>
    </row>
    <row r="19" spans="1:9" ht="12.75">
      <c r="A19" s="109"/>
      <c r="B19" s="109"/>
      <c r="C19" s="109"/>
      <c r="D19" s="109"/>
      <c r="E19" s="109"/>
      <c r="F19" s="109"/>
      <c r="G19" s="109"/>
      <c r="H19" s="109"/>
      <c r="I19" s="109"/>
    </row>
    <row r="20" spans="1:9" ht="12.75">
      <c r="A20" s="237" t="s">
        <v>154</v>
      </c>
      <c r="B20" s="237"/>
      <c r="C20" s="237"/>
      <c r="D20" s="237"/>
      <c r="E20" s="237"/>
      <c r="F20" s="237"/>
      <c r="G20" s="237"/>
      <c r="H20" s="237"/>
      <c r="I20" s="237"/>
    </row>
    <row r="21" spans="1:9" ht="12.75">
      <c r="A21" s="109"/>
      <c r="B21" s="109"/>
      <c r="C21" s="109"/>
      <c r="D21" s="109"/>
      <c r="E21" s="109"/>
      <c r="F21" s="109"/>
      <c r="G21" s="109"/>
      <c r="H21" s="110"/>
      <c r="I21" s="110" t="s">
        <v>175</v>
      </c>
    </row>
    <row r="22" spans="1:9" ht="20.25" customHeight="1">
      <c r="A22" s="111"/>
      <c r="B22" s="102">
        <v>2005</v>
      </c>
      <c r="C22" s="102">
        <v>2006</v>
      </c>
      <c r="D22" s="102">
        <v>2007</v>
      </c>
      <c r="E22" s="102">
        <v>2008</v>
      </c>
      <c r="F22" s="102">
        <v>2009</v>
      </c>
      <c r="G22" s="102">
        <v>2010</v>
      </c>
      <c r="H22" s="112">
        <v>2011</v>
      </c>
      <c r="I22" s="112">
        <v>2012</v>
      </c>
    </row>
    <row r="23" spans="1:9" ht="12.75">
      <c r="A23" s="90" t="s">
        <v>8</v>
      </c>
      <c r="B23" s="183">
        <v>100</v>
      </c>
      <c r="C23" s="183">
        <v>97.79584523952664</v>
      </c>
      <c r="D23" s="183">
        <v>103.08649570584667</v>
      </c>
      <c r="E23" s="183">
        <v>101.63748373107096</v>
      </c>
      <c r="F23" s="183">
        <v>92.41429164912377</v>
      </c>
      <c r="G23" s="183">
        <v>97.77944028813954</v>
      </c>
      <c r="H23" s="184">
        <v>100.33582581626156</v>
      </c>
      <c r="I23" s="184">
        <v>102.93974411852318</v>
      </c>
    </row>
    <row r="24" spans="1:9" ht="12.75">
      <c r="A24" s="91" t="s">
        <v>149</v>
      </c>
      <c r="B24" s="77">
        <v>100</v>
      </c>
      <c r="C24" s="77">
        <v>103.99666879091554</v>
      </c>
      <c r="D24" s="77">
        <v>101.9291826984717</v>
      </c>
      <c r="E24" s="77">
        <v>101.64352316467667</v>
      </c>
      <c r="F24" s="77">
        <v>100.09502042827364</v>
      </c>
      <c r="G24" s="77">
        <v>101.14631580908252</v>
      </c>
      <c r="H24" s="168">
        <v>101.67395203327418</v>
      </c>
      <c r="I24" s="168">
        <v>101.54492312092295</v>
      </c>
    </row>
    <row r="25" spans="1:9" ht="12.75">
      <c r="A25" s="91" t="s">
        <v>10</v>
      </c>
      <c r="B25" s="77">
        <v>100</v>
      </c>
      <c r="C25" s="77">
        <v>108.67583476473816</v>
      </c>
      <c r="D25" s="77">
        <v>111.48876554547378</v>
      </c>
      <c r="E25" s="77">
        <v>110.18054159222547</v>
      </c>
      <c r="F25" s="77">
        <v>110.27740329171074</v>
      </c>
      <c r="G25" s="77">
        <v>112.9787305734659</v>
      </c>
      <c r="H25" s="168">
        <v>121.41042507434904</v>
      </c>
      <c r="I25" s="168">
        <v>131.0360376350233</v>
      </c>
    </row>
    <row r="26" spans="1:9" ht="12.75">
      <c r="A26" s="91" t="s">
        <v>150</v>
      </c>
      <c r="B26" s="77">
        <v>100</v>
      </c>
      <c r="C26" s="77">
        <v>109.21276536206987</v>
      </c>
      <c r="D26" s="77">
        <v>114.0866689617631</v>
      </c>
      <c r="E26" s="77">
        <v>117.64786566154754</v>
      </c>
      <c r="F26" s="77">
        <v>112.3166589365441</v>
      </c>
      <c r="G26" s="77">
        <v>111.99422929403023</v>
      </c>
      <c r="H26" s="168">
        <v>124.81192570458362</v>
      </c>
      <c r="I26" s="168">
        <v>123.49697103626055</v>
      </c>
    </row>
    <row r="27" spans="1:9" ht="12.75">
      <c r="A27" s="191" t="s">
        <v>151</v>
      </c>
      <c r="B27" s="192">
        <v>100</v>
      </c>
      <c r="C27" s="192">
        <v>100.81479259660954</v>
      </c>
      <c r="D27" s="192">
        <v>105.06090605454575</v>
      </c>
      <c r="E27" s="192">
        <v>104.13833057289483</v>
      </c>
      <c r="F27" s="192">
        <v>97.22119079857144</v>
      </c>
      <c r="G27" s="192">
        <v>101.35178651357914</v>
      </c>
      <c r="H27" s="193">
        <v>105.42973440677999</v>
      </c>
      <c r="I27" s="193">
        <v>108.49414886099352</v>
      </c>
    </row>
    <row r="28" spans="1:9" ht="12.75">
      <c r="A28" s="109"/>
      <c r="B28" s="109"/>
      <c r="C28" s="109"/>
      <c r="D28" s="109"/>
      <c r="E28" s="109"/>
      <c r="F28" s="109"/>
      <c r="G28" s="109"/>
      <c r="H28" s="109"/>
      <c r="I28" s="109"/>
    </row>
    <row r="29" spans="1:9" ht="12.75">
      <c r="A29" s="37" t="s">
        <v>152</v>
      </c>
      <c r="B29" s="109"/>
      <c r="C29" s="109"/>
      <c r="D29" s="109"/>
      <c r="E29" s="109"/>
      <c r="F29" s="109"/>
      <c r="G29" s="109"/>
      <c r="H29" s="109"/>
      <c r="I29" s="109"/>
    </row>
    <row r="30" spans="1:9" ht="12.75">
      <c r="A30" s="37" t="s">
        <v>153</v>
      </c>
      <c r="B30" s="109"/>
      <c r="C30" s="109"/>
      <c r="D30" s="109"/>
      <c r="E30" s="109"/>
      <c r="F30" s="109"/>
      <c r="G30" s="109"/>
      <c r="H30" s="109"/>
      <c r="I30" s="109"/>
    </row>
    <row r="31" spans="1:9" ht="12.75">
      <c r="A31" s="20" t="s">
        <v>73</v>
      </c>
      <c r="B31" s="109"/>
      <c r="C31" s="109"/>
      <c r="D31" s="109"/>
      <c r="E31" s="109"/>
      <c r="F31" s="109"/>
      <c r="G31" s="109"/>
      <c r="H31" s="109"/>
      <c r="I31" s="109"/>
    </row>
    <row r="32" ht="12.75">
      <c r="I32" s="89" t="s">
        <v>128</v>
      </c>
    </row>
    <row r="33" spans="1:9" ht="12.75">
      <c r="A33" s="336" t="s">
        <v>69</v>
      </c>
      <c r="B33" s="336"/>
      <c r="C33" s="336"/>
      <c r="D33" s="336"/>
      <c r="E33" s="336"/>
      <c r="F33" s="336"/>
      <c r="G33" s="336"/>
      <c r="H33" s="336"/>
      <c r="I33" s="336"/>
    </row>
    <row r="34" spans="1:9" ht="16.5" customHeight="1">
      <c r="A34" s="336"/>
      <c r="B34" s="336"/>
      <c r="C34" s="336"/>
      <c r="D34" s="336"/>
      <c r="E34" s="336"/>
      <c r="F34" s="336"/>
      <c r="G34" s="336"/>
      <c r="H34" s="336"/>
      <c r="I34" s="336"/>
    </row>
    <row r="35" spans="1:9" ht="12.75">
      <c r="A35" s="109"/>
      <c r="B35" s="109"/>
      <c r="C35" s="109"/>
      <c r="D35" s="109"/>
      <c r="E35" s="109"/>
      <c r="F35" s="109"/>
      <c r="G35" s="109"/>
      <c r="H35" s="110"/>
      <c r="I35" s="110" t="s">
        <v>175</v>
      </c>
    </row>
    <row r="36" spans="1:9" ht="18" customHeight="1">
      <c r="A36" s="111"/>
      <c r="B36" s="102">
        <v>2005</v>
      </c>
      <c r="C36" s="102">
        <v>2006</v>
      </c>
      <c r="D36" s="102">
        <v>2007</v>
      </c>
      <c r="E36" s="102">
        <v>2008</v>
      </c>
      <c r="F36" s="102">
        <v>2009</v>
      </c>
      <c r="G36" s="102">
        <v>2010</v>
      </c>
      <c r="H36" s="102">
        <v>2011</v>
      </c>
      <c r="I36" s="102">
        <v>2012</v>
      </c>
    </row>
    <row r="37" spans="1:9" ht="12.75">
      <c r="A37" s="90" t="s">
        <v>144</v>
      </c>
      <c r="B37" s="183">
        <v>100</v>
      </c>
      <c r="C37" s="183">
        <v>102.24885990893789</v>
      </c>
      <c r="D37" s="183">
        <v>106.10656810575271</v>
      </c>
      <c r="E37" s="183">
        <v>106.8556351868377</v>
      </c>
      <c r="F37" s="183">
        <v>105.67683646874153</v>
      </c>
      <c r="G37" s="183">
        <v>109.8734644536568</v>
      </c>
      <c r="H37" s="183">
        <v>114.30826675828777</v>
      </c>
      <c r="I37" s="183">
        <v>113.14642373681147</v>
      </c>
    </row>
    <row r="38" spans="1:9" ht="12.75">
      <c r="A38" s="91" t="s">
        <v>145</v>
      </c>
      <c r="B38" s="77">
        <v>100</v>
      </c>
      <c r="C38" s="77">
        <v>97.79584523952664</v>
      </c>
      <c r="D38" s="77">
        <v>103.08649570584667</v>
      </c>
      <c r="E38" s="77">
        <v>101.63748373107096</v>
      </c>
      <c r="F38" s="77">
        <v>92.41429164912377</v>
      </c>
      <c r="G38" s="77">
        <v>97.77944028813954</v>
      </c>
      <c r="H38" s="77">
        <v>100.33582581626156</v>
      </c>
      <c r="I38" s="77">
        <v>102.93974411852318</v>
      </c>
    </row>
    <row r="39" spans="1:9" ht="12.75">
      <c r="A39" s="91" t="s">
        <v>146</v>
      </c>
      <c r="B39" s="77">
        <v>100</v>
      </c>
      <c r="C39" s="77">
        <v>100.72212178097479</v>
      </c>
      <c r="D39" s="77">
        <v>103.52963761324636</v>
      </c>
      <c r="E39" s="77">
        <v>103.54136304471113</v>
      </c>
      <c r="F39" s="77">
        <v>102.08401642768115</v>
      </c>
      <c r="G39" s="77">
        <v>104.11518916432043</v>
      </c>
      <c r="H39" s="77">
        <v>107.86556994367169</v>
      </c>
      <c r="I39" s="77">
        <v>106.39066141936343</v>
      </c>
    </row>
    <row r="40" spans="1:9" ht="12.75">
      <c r="A40" s="92" t="s">
        <v>147</v>
      </c>
      <c r="B40" s="185">
        <v>100</v>
      </c>
      <c r="C40" s="185">
        <v>97.70283822038044</v>
      </c>
      <c r="D40" s="185">
        <v>102.77166468115293</v>
      </c>
      <c r="E40" s="185">
        <v>100.88873075104937</v>
      </c>
      <c r="F40" s="185">
        <v>89.72787207048138</v>
      </c>
      <c r="G40" s="185">
        <v>92.1654009923805</v>
      </c>
      <c r="H40" s="185">
        <v>94.45358326187963</v>
      </c>
      <c r="I40" s="185">
        <v>97.06794027880854</v>
      </c>
    </row>
    <row r="41" spans="1:9" ht="12.75">
      <c r="A41" s="109"/>
      <c r="B41" s="109"/>
      <c r="C41" s="109"/>
      <c r="D41" s="109"/>
      <c r="E41" s="109"/>
      <c r="F41" s="109"/>
      <c r="G41" s="109"/>
      <c r="H41" s="109"/>
      <c r="I41" s="109"/>
    </row>
    <row r="42" spans="1:9" ht="12.75">
      <c r="A42" s="20" t="s">
        <v>73</v>
      </c>
      <c r="B42" s="109"/>
      <c r="C42" s="109"/>
      <c r="D42" s="109"/>
      <c r="E42" s="109"/>
      <c r="F42" s="109"/>
      <c r="G42" s="109"/>
      <c r="H42" s="109"/>
      <c r="I42" s="109"/>
    </row>
  </sheetData>
  <mergeCells count="5">
    <mergeCell ref="A33:I34"/>
    <mergeCell ref="A1:H1"/>
    <mergeCell ref="A3:I3"/>
    <mergeCell ref="A6:I6"/>
    <mergeCell ref="A20:I20"/>
  </mergeCells>
  <hyperlinks>
    <hyperlink ref="I1" location="Sommaire!A1" display="Retour au sommaire"/>
    <hyperlink ref="I32" location="Sommaire!A1" display="Retour au sommaire"/>
  </hyperlinks>
  <printOptions/>
  <pageMargins left="0" right="0" top="0" bottom="0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3" sqref="A3:I3"/>
    </sheetView>
  </sheetViews>
  <sheetFormatPr defaultColWidth="11.421875" defaultRowHeight="12.75"/>
  <cols>
    <col min="1" max="1" width="49.57421875" style="194" customWidth="1"/>
    <col min="2" max="16384" width="11.421875" style="194" customWidth="1"/>
  </cols>
  <sheetData>
    <row r="1" spans="1:11" ht="18">
      <c r="A1" s="338" t="s">
        <v>68</v>
      </c>
      <c r="B1" s="338"/>
      <c r="C1" s="338"/>
      <c r="D1" s="338"/>
      <c r="E1" s="338"/>
      <c r="F1" s="338"/>
      <c r="G1" s="338"/>
      <c r="K1" s="195" t="s">
        <v>128</v>
      </c>
    </row>
    <row r="2" ht="15.75">
      <c r="A2" s="211"/>
    </row>
    <row r="3" spans="1:9" ht="18" customHeight="1">
      <c r="A3" s="319" t="s">
        <v>148</v>
      </c>
      <c r="B3" s="319"/>
      <c r="C3" s="319"/>
      <c r="D3" s="319"/>
      <c r="E3" s="319"/>
      <c r="F3" s="319"/>
      <c r="G3" s="319"/>
      <c r="H3" s="319"/>
      <c r="I3" s="319"/>
    </row>
    <row r="4" spans="2:9" ht="12.75">
      <c r="B4" s="212"/>
      <c r="C4" s="212"/>
      <c r="D4" s="212"/>
      <c r="E4" s="212"/>
      <c r="F4" s="212"/>
      <c r="H4" s="213"/>
      <c r="I4" s="213" t="s">
        <v>175</v>
      </c>
    </row>
    <row r="5" spans="2:9" ht="12.75">
      <c r="B5" s="200">
        <v>2005</v>
      </c>
      <c r="C5" s="200">
        <v>2006</v>
      </c>
      <c r="D5" s="200">
        <v>2007</v>
      </c>
      <c r="E5" s="200">
        <v>2008</v>
      </c>
      <c r="F5" s="200">
        <v>2009</v>
      </c>
      <c r="G5" s="200">
        <v>2010</v>
      </c>
      <c r="H5" s="200">
        <v>2011</v>
      </c>
      <c r="I5" s="200">
        <v>2012</v>
      </c>
    </row>
    <row r="6" spans="1:9" ht="12.75">
      <c r="A6" s="201" t="s">
        <v>155</v>
      </c>
      <c r="B6" s="214">
        <v>100</v>
      </c>
      <c r="C6" s="214">
        <v>100.44990462886739</v>
      </c>
      <c r="D6" s="214">
        <v>101.91753302612949</v>
      </c>
      <c r="E6" s="214">
        <v>100.11271623636294</v>
      </c>
      <c r="F6" s="214">
        <v>100.06111081581157</v>
      </c>
      <c r="G6" s="214">
        <v>99.63451386524865</v>
      </c>
      <c r="H6" s="214">
        <v>104.25118653264917</v>
      </c>
      <c r="I6" s="214">
        <v>101.92074238205458</v>
      </c>
    </row>
    <row r="7" spans="1:9" ht="12.75">
      <c r="A7" s="203" t="s">
        <v>156</v>
      </c>
      <c r="B7" s="215">
        <v>100</v>
      </c>
      <c r="C7" s="215">
        <v>99.53467318830816</v>
      </c>
      <c r="D7" s="215">
        <v>100.98892955045292</v>
      </c>
      <c r="E7" s="215">
        <v>97.9428853927252</v>
      </c>
      <c r="F7" s="215">
        <v>94.59457160552009</v>
      </c>
      <c r="G7" s="215">
        <v>91.69877438789283</v>
      </c>
      <c r="H7" s="215">
        <v>92.96278162173645</v>
      </c>
      <c r="I7" s="215">
        <v>92.25902730639837</v>
      </c>
    </row>
    <row r="8" spans="1:9" ht="12.75">
      <c r="A8" s="203" t="s">
        <v>157</v>
      </c>
      <c r="B8" s="215">
        <v>100</v>
      </c>
      <c r="C8" s="215">
        <v>100.72212178097479</v>
      </c>
      <c r="D8" s="215">
        <v>103.52963761324636</v>
      </c>
      <c r="E8" s="215">
        <v>103.54136304471113</v>
      </c>
      <c r="F8" s="215">
        <v>102.08401642768115</v>
      </c>
      <c r="G8" s="215">
        <v>104.11518916432043</v>
      </c>
      <c r="H8" s="215">
        <v>107.86556994367169</v>
      </c>
      <c r="I8" s="215">
        <v>106.39066141936343</v>
      </c>
    </row>
    <row r="9" spans="1:9" ht="12.75">
      <c r="A9" s="216" t="s">
        <v>158</v>
      </c>
      <c r="B9" s="217">
        <v>100</v>
      </c>
      <c r="C9" s="217">
        <v>99.65795823641953</v>
      </c>
      <c r="D9" s="217">
        <v>100.00611074001111</v>
      </c>
      <c r="E9" s="217">
        <v>96.06801911000962</v>
      </c>
      <c r="F9" s="217">
        <v>94.94973291246411</v>
      </c>
      <c r="G9" s="217">
        <v>92.01669443606167</v>
      </c>
      <c r="H9" s="217">
        <v>94.47549601676818</v>
      </c>
      <c r="I9" s="217">
        <v>93.816651660477</v>
      </c>
    </row>
    <row r="11" ht="12.75">
      <c r="A11" s="208" t="s">
        <v>73</v>
      </c>
    </row>
    <row r="12" ht="12.75">
      <c r="A12" s="208"/>
    </row>
    <row r="13" ht="12.75">
      <c r="A13" s="208"/>
    </row>
    <row r="14" spans="1:9" ht="20.25" customHeight="1">
      <c r="A14" s="319" t="s">
        <v>154</v>
      </c>
      <c r="B14" s="319"/>
      <c r="C14" s="319"/>
      <c r="D14" s="319"/>
      <c r="E14" s="319"/>
      <c r="F14" s="319"/>
      <c r="G14" s="319"/>
      <c r="H14" s="319"/>
      <c r="I14" s="319"/>
    </row>
    <row r="15" spans="8:9" ht="12.75">
      <c r="H15" s="213"/>
      <c r="I15" s="213" t="s">
        <v>175</v>
      </c>
    </row>
    <row r="16" spans="2:9" ht="12.75">
      <c r="B16" s="200">
        <v>2005</v>
      </c>
      <c r="C16" s="200">
        <v>2006</v>
      </c>
      <c r="D16" s="200">
        <v>2007</v>
      </c>
      <c r="E16" s="200">
        <v>2008</v>
      </c>
      <c r="F16" s="200">
        <v>2009</v>
      </c>
      <c r="G16" s="200">
        <v>2010</v>
      </c>
      <c r="H16" s="200">
        <v>2011</v>
      </c>
      <c r="I16" s="200">
        <v>2012</v>
      </c>
    </row>
    <row r="17" spans="1:9" ht="12.75">
      <c r="A17" s="201" t="s">
        <v>155</v>
      </c>
      <c r="B17" s="214">
        <v>100</v>
      </c>
      <c r="C17" s="214">
        <v>100.27526962541184</v>
      </c>
      <c r="D17" s="214">
        <v>103.47671563669309</v>
      </c>
      <c r="E17" s="214">
        <v>103.19108202243086</v>
      </c>
      <c r="F17" s="214">
        <v>97.40759990701795</v>
      </c>
      <c r="G17" s="214">
        <v>99.66733036351192</v>
      </c>
      <c r="H17" s="214">
        <v>102.99551402136566</v>
      </c>
      <c r="I17" s="214">
        <v>105.56804833414118</v>
      </c>
    </row>
    <row r="18" spans="1:9" ht="12.75">
      <c r="A18" s="203" t="s">
        <v>156</v>
      </c>
      <c r="B18" s="215">
        <v>100</v>
      </c>
      <c r="C18" s="215">
        <v>102.49776426436064</v>
      </c>
      <c r="D18" s="215">
        <v>105.77016691952363</v>
      </c>
      <c r="E18" s="215">
        <v>106.72293064723813</v>
      </c>
      <c r="F18" s="215">
        <v>106.72293064723813</v>
      </c>
      <c r="G18" s="215">
        <v>107.36393599302242</v>
      </c>
      <c r="H18" s="215">
        <v>113.33623168678962</v>
      </c>
      <c r="I18" s="215">
        <v>116.84696481113473</v>
      </c>
    </row>
    <row r="19" spans="1:9" ht="12.75">
      <c r="A19" s="203" t="s">
        <v>157</v>
      </c>
      <c r="B19" s="215">
        <v>100</v>
      </c>
      <c r="C19" s="215">
        <v>97.70283822038044</v>
      </c>
      <c r="D19" s="215">
        <v>102.77166468115293</v>
      </c>
      <c r="E19" s="215">
        <v>100.88873075104937</v>
      </c>
      <c r="F19" s="215">
        <v>89.72787207048138</v>
      </c>
      <c r="G19" s="215">
        <v>92.1654009923805</v>
      </c>
      <c r="H19" s="215">
        <v>94.45358326187963</v>
      </c>
      <c r="I19" s="215">
        <v>97.06794027880854</v>
      </c>
    </row>
    <row r="20" spans="1:9" ht="12.75">
      <c r="A20" s="216" t="s">
        <v>158</v>
      </c>
      <c r="B20" s="217">
        <v>100</v>
      </c>
      <c r="C20" s="217">
        <v>102.72613294738129</v>
      </c>
      <c r="D20" s="217">
        <v>105.22719696693285</v>
      </c>
      <c r="E20" s="217">
        <v>104.9084476385768</v>
      </c>
      <c r="F20" s="217">
        <v>103.0931449543991</v>
      </c>
      <c r="G20" s="217">
        <v>106.05792278363376</v>
      </c>
      <c r="H20" s="217">
        <v>113.51621588743488</v>
      </c>
      <c r="I20" s="217">
        <v>116.2851818480066</v>
      </c>
    </row>
    <row r="22" ht="12.75">
      <c r="A22" s="208" t="s">
        <v>73</v>
      </c>
    </row>
  </sheetData>
  <mergeCells count="3">
    <mergeCell ref="A3:I3"/>
    <mergeCell ref="A14:I14"/>
    <mergeCell ref="A1:G1"/>
  </mergeCells>
  <hyperlinks>
    <hyperlink ref="K1" location="Sommaire!A1" display="Retour au sommaire"/>
  </hyperlinks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I1" sqref="I1"/>
    </sheetView>
  </sheetViews>
  <sheetFormatPr defaultColWidth="11.421875" defaultRowHeight="12.75"/>
  <cols>
    <col min="1" max="1" width="46.7109375" style="194" customWidth="1"/>
    <col min="2" max="16384" width="11.421875" style="194" customWidth="1"/>
  </cols>
  <sheetData>
    <row r="1" spans="1:9" ht="18">
      <c r="A1" s="339" t="s">
        <v>65</v>
      </c>
      <c r="B1" s="339"/>
      <c r="C1" s="339"/>
      <c r="D1" s="339"/>
      <c r="E1" s="339"/>
      <c r="F1" s="339"/>
      <c r="G1" s="339"/>
      <c r="H1" s="339"/>
      <c r="I1" s="195" t="s">
        <v>128</v>
      </c>
    </row>
    <row r="2" ht="15">
      <c r="A2" s="218"/>
    </row>
    <row r="3" ht="15">
      <c r="A3" s="218"/>
    </row>
    <row r="4" spans="2:9" ht="12.75">
      <c r="B4" s="219"/>
      <c r="C4" s="219"/>
      <c r="D4" s="219"/>
      <c r="E4" s="219"/>
      <c r="F4" s="219"/>
      <c r="G4" s="219"/>
      <c r="H4" s="195"/>
      <c r="I4" s="195"/>
    </row>
    <row r="5" spans="1:9" ht="12.75">
      <c r="A5" s="340" t="s">
        <v>74</v>
      </c>
      <c r="B5" s="340"/>
      <c r="C5" s="340"/>
      <c r="D5" s="340"/>
      <c r="E5" s="340"/>
      <c r="F5" s="340"/>
      <c r="G5" s="340"/>
      <c r="H5" s="340"/>
      <c r="I5" s="340"/>
    </row>
    <row r="6" spans="1:9" ht="12.75">
      <c r="A6" s="221"/>
      <c r="B6" s="222"/>
      <c r="C6" s="222"/>
      <c r="D6" s="222"/>
      <c r="E6" s="222"/>
      <c r="F6" s="222"/>
      <c r="G6" s="222"/>
      <c r="H6" s="222"/>
      <c r="I6" s="222"/>
    </row>
    <row r="7" spans="1:9" ht="12.75">
      <c r="A7" s="221"/>
      <c r="B7" s="212"/>
      <c r="C7" s="212"/>
      <c r="D7" s="212"/>
      <c r="E7" s="212"/>
      <c r="F7" s="212"/>
      <c r="G7" s="222"/>
      <c r="H7" s="213"/>
      <c r="I7" s="213" t="s">
        <v>175</v>
      </c>
    </row>
    <row r="8" spans="1:9" ht="20.25" customHeight="1">
      <c r="A8" s="220"/>
      <c r="B8" s="223">
        <v>2005</v>
      </c>
      <c r="C8" s="223">
        <v>2006</v>
      </c>
      <c r="D8" s="223">
        <v>2007</v>
      </c>
      <c r="E8" s="223">
        <v>2008</v>
      </c>
      <c r="F8" s="223">
        <v>2009</v>
      </c>
      <c r="G8" s="223">
        <v>2010</v>
      </c>
      <c r="H8" s="223">
        <v>2011</v>
      </c>
      <c r="I8" s="223">
        <v>2012</v>
      </c>
    </row>
    <row r="9" spans="1:9" ht="21" customHeight="1">
      <c r="A9" s="201" t="s">
        <v>159</v>
      </c>
      <c r="B9" s="214">
        <v>100</v>
      </c>
      <c r="C9" s="214">
        <v>99.05233999637746</v>
      </c>
      <c r="D9" s="214">
        <v>104.84848536917976</v>
      </c>
      <c r="E9" s="214">
        <v>108.49255536081839</v>
      </c>
      <c r="F9" s="214">
        <v>111.14772950815171</v>
      </c>
      <c r="G9" s="214">
        <v>116.61527148879826</v>
      </c>
      <c r="H9" s="214">
        <v>117.05981466344687</v>
      </c>
      <c r="I9" s="214">
        <v>118.51889015375296</v>
      </c>
    </row>
    <row r="10" spans="1:9" ht="21" customHeight="1">
      <c r="A10" s="203" t="s">
        <v>160</v>
      </c>
      <c r="B10" s="215">
        <v>100</v>
      </c>
      <c r="C10" s="215">
        <v>104.1686289144678</v>
      </c>
      <c r="D10" s="215">
        <v>109.88811088406163</v>
      </c>
      <c r="E10" s="215">
        <v>112.96495692424587</v>
      </c>
      <c r="F10" s="215">
        <v>108.86068054477842</v>
      </c>
      <c r="G10" s="215">
        <v>109.72149928403327</v>
      </c>
      <c r="H10" s="215">
        <v>115.6887434591895</v>
      </c>
      <c r="I10" s="215">
        <v>117.0849190580684</v>
      </c>
    </row>
    <row r="11" spans="1:9" ht="21" customHeight="1">
      <c r="A11" s="203" t="s">
        <v>161</v>
      </c>
      <c r="B11" s="215">
        <v>100</v>
      </c>
      <c r="C11" s="215">
        <v>100.93050570181349</v>
      </c>
      <c r="D11" s="215">
        <v>103.67113780843854</v>
      </c>
      <c r="E11" s="215">
        <v>109.65685050963893</v>
      </c>
      <c r="F11" s="215">
        <v>99.50223942976507</v>
      </c>
      <c r="G11" s="215">
        <v>97.97132974829434</v>
      </c>
      <c r="H11" s="215">
        <v>100.72034483642341</v>
      </c>
      <c r="I11" s="215">
        <v>99.45819659912563</v>
      </c>
    </row>
    <row r="12" spans="1:9" ht="21" customHeight="1">
      <c r="A12" s="216" t="s">
        <v>162</v>
      </c>
      <c r="B12" s="217">
        <v>100</v>
      </c>
      <c r="C12" s="217">
        <v>101.98408365182574</v>
      </c>
      <c r="D12" s="217">
        <v>103.32324084644529</v>
      </c>
      <c r="E12" s="217">
        <v>109.49653380983109</v>
      </c>
      <c r="F12" s="217">
        <v>105.94728743733559</v>
      </c>
      <c r="G12" s="217">
        <v>103.13297265101504</v>
      </c>
      <c r="H12" s="217">
        <v>103.74580169090517</v>
      </c>
      <c r="I12" s="217">
        <v>102.40730629870451</v>
      </c>
    </row>
    <row r="13" spans="1:9" ht="12.75">
      <c r="A13" s="222"/>
      <c r="B13" s="222"/>
      <c r="C13" s="222"/>
      <c r="D13" s="222"/>
      <c r="E13" s="222"/>
      <c r="F13" s="222"/>
      <c r="G13" s="222"/>
      <c r="H13" s="222"/>
      <c r="I13" s="222"/>
    </row>
    <row r="14" spans="1:9" ht="12.75">
      <c r="A14" s="221" t="s">
        <v>163</v>
      </c>
      <c r="B14" s="222"/>
      <c r="C14" s="222"/>
      <c r="D14" s="222"/>
      <c r="E14" s="222"/>
      <c r="F14" s="222"/>
      <c r="G14" s="222"/>
      <c r="H14" s="222"/>
      <c r="I14" s="222"/>
    </row>
    <row r="15" spans="1:9" ht="12.75">
      <c r="A15" s="224" t="s">
        <v>76</v>
      </c>
      <c r="B15" s="222"/>
      <c r="C15" s="222"/>
      <c r="D15" s="222"/>
      <c r="E15" s="222"/>
      <c r="F15" s="222"/>
      <c r="G15" s="222"/>
      <c r="H15" s="222"/>
      <c r="I15" s="222"/>
    </row>
    <row r="17" ht="12.75">
      <c r="I17" s="195" t="s">
        <v>128</v>
      </c>
    </row>
    <row r="18" spans="1:9" ht="12.75">
      <c r="A18" s="340" t="s">
        <v>66</v>
      </c>
      <c r="B18" s="340"/>
      <c r="C18" s="340"/>
      <c r="D18" s="340"/>
      <c r="E18" s="340"/>
      <c r="F18" s="340"/>
      <c r="G18" s="340"/>
      <c r="H18" s="340"/>
      <c r="I18" s="340"/>
    </row>
    <row r="19" spans="1:9" ht="15.75">
      <c r="A19" s="226"/>
      <c r="B19" s="227"/>
      <c r="C19" s="227"/>
      <c r="D19" s="227"/>
      <c r="E19" s="227"/>
      <c r="F19" s="227"/>
      <c r="G19" s="227"/>
      <c r="H19" s="212"/>
      <c r="I19" s="212"/>
    </row>
    <row r="20" spans="1:9" ht="12.75">
      <c r="A20" s="221"/>
      <c r="B20" s="212"/>
      <c r="C20" s="212"/>
      <c r="D20" s="212"/>
      <c r="E20" s="212"/>
      <c r="F20" s="212"/>
      <c r="G20" s="212"/>
      <c r="H20" s="213"/>
      <c r="I20" s="213" t="s">
        <v>175</v>
      </c>
    </row>
    <row r="21" spans="1:9" ht="18" customHeight="1">
      <c r="A21" s="220"/>
      <c r="B21" s="223">
        <v>2005</v>
      </c>
      <c r="C21" s="223">
        <v>2006</v>
      </c>
      <c r="D21" s="223">
        <v>2007</v>
      </c>
      <c r="E21" s="223">
        <v>2008</v>
      </c>
      <c r="F21" s="223">
        <v>2009</v>
      </c>
      <c r="G21" s="223">
        <v>2010</v>
      </c>
      <c r="H21" s="223">
        <v>2011</v>
      </c>
      <c r="I21" s="223">
        <v>2012</v>
      </c>
    </row>
    <row r="22" spans="1:9" ht="18.75" customHeight="1">
      <c r="A22" s="201" t="s">
        <v>164</v>
      </c>
      <c r="B22" s="214">
        <v>100</v>
      </c>
      <c r="C22" s="214">
        <v>96.63846288147604</v>
      </c>
      <c r="D22" s="214">
        <v>99.17713443029886</v>
      </c>
      <c r="E22" s="214">
        <v>94.59346441364852</v>
      </c>
      <c r="F22" s="214">
        <v>95.06489292920564</v>
      </c>
      <c r="G22" s="214">
        <v>90.70255081660889</v>
      </c>
      <c r="H22" s="214">
        <v>90.81420882475601</v>
      </c>
      <c r="I22" s="214">
        <v>87.59357973754072</v>
      </c>
    </row>
    <row r="23" spans="1:9" ht="18.75" customHeight="1">
      <c r="A23" s="203" t="s">
        <v>165</v>
      </c>
      <c r="B23" s="215">
        <v>100</v>
      </c>
      <c r="C23" s="215">
        <v>97.65909079084658</v>
      </c>
      <c r="D23" s="215">
        <v>100.43346945039993</v>
      </c>
      <c r="E23" s="215">
        <v>95.75151452010815</v>
      </c>
      <c r="F23" s="215">
        <v>96.72624797206139</v>
      </c>
      <c r="G23" s="215">
        <v>92.53771292844166</v>
      </c>
      <c r="H23" s="215">
        <v>94.59116356637624</v>
      </c>
      <c r="I23" s="215">
        <v>92.40181385994937</v>
      </c>
    </row>
    <row r="24" spans="1:9" ht="18.75" customHeight="1">
      <c r="A24" s="203" t="s">
        <v>166</v>
      </c>
      <c r="B24" s="215">
        <v>100</v>
      </c>
      <c r="C24" s="215">
        <v>102.5812808047001</v>
      </c>
      <c r="D24" s="215">
        <v>107.78654946259698</v>
      </c>
      <c r="E24" s="215">
        <v>99.79485182751162</v>
      </c>
      <c r="F24" s="215">
        <v>97.41927216961923</v>
      </c>
      <c r="G24" s="215">
        <v>101.15559789387531</v>
      </c>
      <c r="H24" s="215">
        <v>99.84315328902521</v>
      </c>
      <c r="I24" s="215">
        <v>100.01922332151408</v>
      </c>
    </row>
    <row r="25" spans="1:9" ht="18.75" customHeight="1">
      <c r="A25" s="203" t="s">
        <v>167</v>
      </c>
      <c r="B25" s="215">
        <v>100</v>
      </c>
      <c r="C25" s="215">
        <v>104.05669747527628</v>
      </c>
      <c r="D25" s="215">
        <v>110.2905962693463</v>
      </c>
      <c r="E25" s="215">
        <v>102.0408596683992</v>
      </c>
      <c r="F25" s="215">
        <v>98.8176390505468</v>
      </c>
      <c r="G25" s="215">
        <v>101.80298852789701</v>
      </c>
      <c r="H25" s="215">
        <v>102.41380645906442</v>
      </c>
      <c r="I25" s="215">
        <v>102.92805980723392</v>
      </c>
    </row>
    <row r="26" spans="1:9" ht="18.75" customHeight="1">
      <c r="A26" s="203" t="s">
        <v>168</v>
      </c>
      <c r="B26" s="215">
        <v>100</v>
      </c>
      <c r="C26" s="215">
        <v>106.60857882699787</v>
      </c>
      <c r="D26" s="215">
        <v>105.92575811316892</v>
      </c>
      <c r="E26" s="215">
        <v>127.83344081655204</v>
      </c>
      <c r="F26" s="215">
        <v>99.46015262683316</v>
      </c>
      <c r="G26" s="215">
        <v>112.3888328929634</v>
      </c>
      <c r="H26" s="215">
        <v>133.6493794799897</v>
      </c>
      <c r="I26" s="215">
        <v>158.97781145237414</v>
      </c>
    </row>
    <row r="27" spans="1:9" ht="18.75" customHeight="1">
      <c r="A27" s="216" t="s">
        <v>169</v>
      </c>
      <c r="B27" s="217">
        <v>100</v>
      </c>
      <c r="C27" s="217">
        <v>107.14971605712124</v>
      </c>
      <c r="D27" s="217">
        <v>107.0793619406968</v>
      </c>
      <c r="E27" s="217">
        <v>124.94348071650504</v>
      </c>
      <c r="F27" s="217">
        <v>101.69078352393554</v>
      </c>
      <c r="G27" s="217">
        <v>113.2988019320623</v>
      </c>
      <c r="H27" s="217">
        <v>134.10934306578952</v>
      </c>
      <c r="I27" s="217">
        <v>158.7359952695774</v>
      </c>
    </row>
    <row r="28" spans="1:9" ht="12.75">
      <c r="A28" s="228"/>
      <c r="B28" s="212"/>
      <c r="C28" s="212"/>
      <c r="D28" s="212"/>
      <c r="E28" s="212"/>
      <c r="F28" s="212"/>
      <c r="G28" s="212"/>
      <c r="H28" s="212"/>
      <c r="I28" s="212"/>
    </row>
    <row r="29" spans="1:9" ht="12.75">
      <c r="A29" s="222" t="s">
        <v>75</v>
      </c>
      <c r="B29" s="229"/>
      <c r="C29" s="229"/>
      <c r="D29" s="229"/>
      <c r="E29" s="229"/>
      <c r="F29" s="229"/>
      <c r="G29" s="229"/>
      <c r="H29" s="212"/>
      <c r="I29" s="212"/>
    </row>
    <row r="30" spans="1:9" ht="12.75">
      <c r="A30" s="228"/>
      <c r="B30" s="229"/>
      <c r="C30" s="229"/>
      <c r="D30" s="229"/>
      <c r="E30" s="229"/>
      <c r="F30" s="229"/>
      <c r="G30" s="229"/>
      <c r="H30" s="212"/>
      <c r="I30" s="212"/>
    </row>
    <row r="31" spans="1:9" ht="12.75">
      <c r="A31" s="224" t="s">
        <v>176</v>
      </c>
      <c r="B31" s="229"/>
      <c r="C31" s="229"/>
      <c r="D31" s="229"/>
      <c r="E31" s="229"/>
      <c r="F31" s="229"/>
      <c r="G31" s="229"/>
      <c r="H31" s="212"/>
      <c r="I31" s="212"/>
    </row>
  </sheetData>
  <mergeCells count="3">
    <mergeCell ref="A1:H1"/>
    <mergeCell ref="A5:I5"/>
    <mergeCell ref="A18:I18"/>
  </mergeCells>
  <hyperlinks>
    <hyperlink ref="I1" location="Sommaire!A1" display="Retour au sommaire"/>
    <hyperlink ref="I17" location="Sommaire!A1" display="Retour au sommaire"/>
  </hyperlink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2"/>
  <sheetViews>
    <sheetView workbookViewId="0" topLeftCell="A1">
      <selection activeCell="F5" sqref="F5"/>
    </sheetView>
  </sheetViews>
  <sheetFormatPr defaultColWidth="11.421875" defaultRowHeight="12.75"/>
  <cols>
    <col min="1" max="1" width="50.7109375" style="194" customWidth="1"/>
    <col min="2" max="5" width="9.421875" style="194" customWidth="1"/>
    <col min="6" max="16384" width="11.421875" style="194" customWidth="1"/>
  </cols>
  <sheetData>
    <row r="1" spans="1:7" ht="18">
      <c r="A1" s="315" t="s">
        <v>98</v>
      </c>
      <c r="B1" s="315"/>
      <c r="C1" s="315"/>
      <c r="D1" s="315"/>
      <c r="E1" s="315"/>
      <c r="G1" s="195" t="s">
        <v>128</v>
      </c>
    </row>
    <row r="2" spans="1:5" ht="12.75">
      <c r="A2" s="243"/>
      <c r="B2" s="243"/>
      <c r="C2" s="243"/>
      <c r="D2" s="243"/>
      <c r="E2" s="243"/>
    </row>
    <row r="3" spans="1:5" ht="12.75">
      <c r="A3" s="244"/>
      <c r="B3" s="245">
        <v>2005</v>
      </c>
      <c r="C3" s="246">
        <v>2010</v>
      </c>
      <c r="D3" s="246">
        <v>2011</v>
      </c>
      <c r="E3" s="246">
        <v>2012</v>
      </c>
    </row>
    <row r="4" spans="1:5" ht="22.5">
      <c r="A4" s="247" t="s">
        <v>101</v>
      </c>
      <c r="B4" s="248">
        <v>123.22453880200706</v>
      </c>
      <c r="C4" s="248">
        <v>135.3428208004354</v>
      </c>
      <c r="D4" s="248">
        <v>144.76362649911306</v>
      </c>
      <c r="E4" s="248">
        <v>149.04551149175498</v>
      </c>
    </row>
    <row r="5" spans="1:5" ht="12.75">
      <c r="A5" s="249" t="s">
        <v>102</v>
      </c>
      <c r="B5" s="250">
        <v>82.5682300299802</v>
      </c>
      <c r="C5" s="250">
        <v>92.21245719469368</v>
      </c>
      <c r="D5" s="250">
        <v>98.00841569697195</v>
      </c>
      <c r="E5" s="250">
        <v>98.76592013880855</v>
      </c>
    </row>
    <row r="6" spans="1:5" ht="12.75">
      <c r="A6" s="251" t="s">
        <v>103</v>
      </c>
      <c r="B6" s="252">
        <v>40.65630877202687</v>
      </c>
      <c r="C6" s="252">
        <v>43.1303636057417</v>
      </c>
      <c r="D6" s="252">
        <v>46.75521080214115</v>
      </c>
      <c r="E6" s="252">
        <v>50.279591352946426</v>
      </c>
    </row>
    <row r="7" spans="1:5" ht="12.75">
      <c r="A7" s="253" t="s">
        <v>104</v>
      </c>
      <c r="B7" s="254"/>
      <c r="C7" s="248">
        <v>1.5455625487333213</v>
      </c>
      <c r="D7" s="248">
        <v>6.960698501007865</v>
      </c>
      <c r="E7" s="248">
        <v>2.957845901068356</v>
      </c>
    </row>
    <row r="8" spans="1:5" ht="12.75">
      <c r="A8" s="255" t="s">
        <v>102</v>
      </c>
      <c r="B8" s="256"/>
      <c r="C8" s="250">
        <v>1.664723929264832</v>
      </c>
      <c r="D8" s="250">
        <v>6.28543981865803</v>
      </c>
      <c r="E8" s="250">
        <v>0.772897344018597</v>
      </c>
    </row>
    <row r="9" spans="1:5" ht="12.75">
      <c r="A9" s="257" t="s">
        <v>103</v>
      </c>
      <c r="B9" s="258"/>
      <c r="C9" s="252">
        <v>1.2917309363417857</v>
      </c>
      <c r="D9" s="252">
        <v>8.40439749021011</v>
      </c>
      <c r="E9" s="252">
        <v>7.537941740268825</v>
      </c>
    </row>
    <row r="10" spans="1:5" ht="12.75">
      <c r="A10" s="259" t="s">
        <v>105</v>
      </c>
      <c r="B10" s="254"/>
      <c r="C10" s="248">
        <v>1.5455625487333213</v>
      </c>
      <c r="D10" s="248">
        <v>6.960698501007865</v>
      </c>
      <c r="E10" s="248">
        <v>2.957845901068356</v>
      </c>
    </row>
    <row r="11" spans="1:5" ht="12.75">
      <c r="A11" s="249" t="s">
        <v>102</v>
      </c>
      <c r="B11" s="256"/>
      <c r="C11" s="250">
        <v>1.1328887329506372</v>
      </c>
      <c r="D11" s="250">
        <v>4.282427740163977</v>
      </c>
      <c r="E11" s="250">
        <v>0.5232698711379982</v>
      </c>
    </row>
    <row r="12" spans="1:5" ht="12.75">
      <c r="A12" s="251" t="s">
        <v>103</v>
      </c>
      <c r="B12" s="258"/>
      <c r="C12" s="252">
        <v>0.4126738157826786</v>
      </c>
      <c r="D12" s="252">
        <v>2.6782707608439247</v>
      </c>
      <c r="E12" s="252">
        <v>2.4345760299303287</v>
      </c>
    </row>
    <row r="13" spans="1:5" ht="39.75" customHeight="1">
      <c r="A13" s="316" t="s">
        <v>170</v>
      </c>
      <c r="B13" s="317"/>
      <c r="C13" s="317"/>
      <c r="D13" s="317"/>
      <c r="E13" s="317"/>
    </row>
    <row r="14" spans="1:5" ht="12.75">
      <c r="A14" s="208" t="s">
        <v>73</v>
      </c>
      <c r="B14" s="260"/>
      <c r="C14" s="260"/>
      <c r="D14" s="260"/>
      <c r="E14" s="260"/>
    </row>
    <row r="15" spans="1:5" ht="12.75">
      <c r="A15" s="208"/>
      <c r="B15" s="260"/>
      <c r="C15" s="260"/>
      <c r="D15" s="260"/>
      <c r="E15" s="260"/>
    </row>
    <row r="16" spans="1:5" ht="12.75">
      <c r="A16" s="261"/>
      <c r="B16" s="260"/>
      <c r="C16" s="260"/>
      <c r="D16" s="260"/>
      <c r="E16" s="260"/>
    </row>
    <row r="17" spans="1:5" ht="18">
      <c r="A17" s="315" t="s">
        <v>97</v>
      </c>
      <c r="B17" s="315"/>
      <c r="C17" s="315"/>
      <c r="D17" s="315"/>
      <c r="E17" s="315"/>
    </row>
    <row r="18" spans="1:5" ht="12.75">
      <c r="A18" s="243"/>
      <c r="B18" s="243"/>
      <c r="C18" s="243"/>
      <c r="D18" s="243"/>
      <c r="E18" s="243"/>
    </row>
    <row r="19" spans="1:5" ht="12.75">
      <c r="A19" s="243"/>
      <c r="B19" s="245">
        <v>2005</v>
      </c>
      <c r="C19" s="246">
        <v>2010</v>
      </c>
      <c r="D19" s="246">
        <v>2011</v>
      </c>
      <c r="E19" s="246">
        <v>2012</v>
      </c>
    </row>
    <row r="20" spans="1:5" ht="12.75">
      <c r="A20" s="262" t="s">
        <v>106</v>
      </c>
      <c r="B20" s="263">
        <v>1718.0472</v>
      </c>
      <c r="C20" s="263">
        <v>1937.261</v>
      </c>
      <c r="D20" s="264">
        <v>2001.4</v>
      </c>
      <c r="E20" s="264">
        <v>2032.3</v>
      </c>
    </row>
    <row r="21" spans="1:5" ht="22.5">
      <c r="A21" s="265" t="s">
        <v>107</v>
      </c>
      <c r="B21" s="263">
        <v>7.1723605033672575</v>
      </c>
      <c r="C21" s="263">
        <v>6.986297705907226</v>
      </c>
      <c r="D21" s="263">
        <v>7.233118142256073</v>
      </c>
      <c r="E21" s="263">
        <v>7.333834153016531</v>
      </c>
    </row>
    <row r="22" spans="1:5" ht="12.75">
      <c r="A22" s="249" t="s">
        <v>102</v>
      </c>
      <c r="B22" s="266">
        <v>4.805934902718633</v>
      </c>
      <c r="C22" s="266">
        <v>4.759939791008732</v>
      </c>
      <c r="D22" s="266">
        <v>4.89699288982572</v>
      </c>
      <c r="E22" s="266">
        <v>4.8598100742414285</v>
      </c>
    </row>
    <row r="23" spans="1:5" ht="12.75">
      <c r="A23" s="251" t="s">
        <v>103</v>
      </c>
      <c r="B23" s="267">
        <v>2.366425600648624</v>
      </c>
      <c r="C23" s="267">
        <v>2.2263579148984936</v>
      </c>
      <c r="D23" s="267">
        <v>2.336125252430356</v>
      </c>
      <c r="E23" s="267">
        <v>2.4740240787751033</v>
      </c>
    </row>
    <row r="24" spans="1:5" ht="38.25" customHeight="1">
      <c r="A24" s="316" t="s">
        <v>99</v>
      </c>
      <c r="B24" s="318"/>
      <c r="C24" s="318"/>
      <c r="D24" s="318"/>
      <c r="E24" s="318"/>
    </row>
    <row r="25" spans="1:5" ht="12.75">
      <c r="A25" s="208" t="s">
        <v>96</v>
      </c>
      <c r="B25" s="268"/>
      <c r="C25" s="269"/>
      <c r="D25" s="269"/>
      <c r="E25" s="269"/>
    </row>
    <row r="53" spans="1:9" ht="12.75">
      <c r="A53" s="243"/>
      <c r="B53" s="243"/>
      <c r="C53" s="243"/>
      <c r="D53" s="243"/>
      <c r="E53" s="243"/>
      <c r="F53" s="243"/>
      <c r="G53" s="243"/>
      <c r="H53" s="243"/>
      <c r="I53" s="243"/>
    </row>
    <row r="54" spans="1:9" ht="12.75">
      <c r="A54" s="270"/>
      <c r="B54" s="271"/>
      <c r="C54" s="271"/>
      <c r="D54" s="271"/>
      <c r="E54" s="271"/>
      <c r="F54" s="271"/>
      <c r="G54" s="271"/>
      <c r="H54" s="271"/>
      <c r="I54" s="270"/>
    </row>
    <row r="55" spans="1:9" ht="12.75">
      <c r="A55" s="270"/>
      <c r="B55" s="270"/>
      <c r="C55" s="271"/>
      <c r="D55" s="271"/>
      <c r="E55" s="271"/>
      <c r="F55" s="272"/>
      <c r="G55" s="272"/>
      <c r="H55" s="272"/>
      <c r="I55" s="270"/>
    </row>
    <row r="56" spans="1:9" ht="12.75">
      <c r="A56" s="270"/>
      <c r="B56" s="270"/>
      <c r="C56" s="270"/>
      <c r="D56" s="270"/>
      <c r="E56" s="270"/>
      <c r="F56" s="273"/>
      <c r="G56" s="273"/>
      <c r="H56" s="273"/>
      <c r="I56" s="270"/>
    </row>
    <row r="57" spans="1:9" ht="12.75">
      <c r="A57" s="270"/>
      <c r="B57" s="270"/>
      <c r="C57" s="270"/>
      <c r="D57" s="270"/>
      <c r="E57" s="270"/>
      <c r="F57" s="273"/>
      <c r="G57" s="273"/>
      <c r="H57" s="273"/>
      <c r="I57" s="270"/>
    </row>
    <row r="58" spans="1:9" ht="12.75">
      <c r="A58" s="270"/>
      <c r="B58" s="270"/>
      <c r="C58" s="270"/>
      <c r="D58" s="270"/>
      <c r="E58" s="270"/>
      <c r="F58" s="273"/>
      <c r="G58" s="273"/>
      <c r="H58" s="273"/>
      <c r="I58" s="270"/>
    </row>
    <row r="59" spans="1:9" ht="12.75">
      <c r="A59" s="243"/>
      <c r="B59" s="243"/>
      <c r="C59" s="243"/>
      <c r="D59" s="243"/>
      <c r="E59" s="243"/>
      <c r="F59" s="273"/>
      <c r="G59" s="273"/>
      <c r="H59" s="273"/>
      <c r="I59" s="243"/>
    </row>
    <row r="60" spans="1:9" ht="12.75">
      <c r="A60" s="243"/>
      <c r="B60" s="243"/>
      <c r="C60" s="243"/>
      <c r="D60" s="243"/>
      <c r="E60" s="243"/>
      <c r="F60" s="273"/>
      <c r="G60" s="273"/>
      <c r="H60" s="273"/>
      <c r="I60" s="243"/>
    </row>
    <row r="61" spans="1:9" ht="12.75">
      <c r="A61" s="243"/>
      <c r="B61" s="243"/>
      <c r="C61" s="243"/>
      <c r="D61" s="243"/>
      <c r="E61" s="243"/>
      <c r="F61" s="273"/>
      <c r="G61" s="273"/>
      <c r="H61" s="273"/>
      <c r="I61" s="243"/>
    </row>
    <row r="62" spans="1:9" ht="12.75">
      <c r="A62" s="243"/>
      <c r="B62" s="243"/>
      <c r="C62" s="243"/>
      <c r="D62" s="243"/>
      <c r="E62" s="243"/>
      <c r="F62" s="272"/>
      <c r="G62" s="272"/>
      <c r="H62" s="272"/>
      <c r="I62" s="243"/>
    </row>
    <row r="63" spans="1:9" ht="12.75">
      <c r="A63" s="243"/>
      <c r="B63" s="243"/>
      <c r="C63" s="243"/>
      <c r="D63" s="243"/>
      <c r="E63" s="243"/>
      <c r="F63" s="273"/>
      <c r="G63" s="273"/>
      <c r="H63" s="273"/>
      <c r="I63" s="243"/>
    </row>
    <row r="64" spans="1:9" ht="12.75">
      <c r="A64" s="243"/>
      <c r="B64" s="243"/>
      <c r="C64" s="243"/>
      <c r="D64" s="243"/>
      <c r="E64" s="243"/>
      <c r="F64" s="273"/>
      <c r="G64" s="273"/>
      <c r="H64" s="273"/>
      <c r="I64" s="243"/>
    </row>
    <row r="65" spans="1:9" ht="12.75">
      <c r="A65" s="243"/>
      <c r="B65" s="243"/>
      <c r="C65" s="243"/>
      <c r="D65" s="243"/>
      <c r="E65" s="243"/>
      <c r="F65" s="273"/>
      <c r="G65" s="273"/>
      <c r="H65" s="273"/>
      <c r="I65" s="243"/>
    </row>
    <row r="66" spans="1:9" ht="12.75">
      <c r="A66" s="243"/>
      <c r="B66" s="243"/>
      <c r="C66" s="243"/>
      <c r="D66" s="243"/>
      <c r="E66" s="243"/>
      <c r="F66" s="273"/>
      <c r="G66" s="273"/>
      <c r="H66" s="273"/>
      <c r="I66" s="243"/>
    </row>
    <row r="67" spans="1:9" ht="12.75">
      <c r="A67" s="243"/>
      <c r="B67" s="243"/>
      <c r="C67" s="243"/>
      <c r="D67" s="243"/>
      <c r="E67" s="243"/>
      <c r="F67" s="273"/>
      <c r="G67" s="273"/>
      <c r="H67" s="273"/>
      <c r="I67" s="243"/>
    </row>
    <row r="68" spans="1:9" ht="12.75">
      <c r="A68" s="243"/>
      <c r="B68" s="243"/>
      <c r="C68" s="243"/>
      <c r="D68" s="243"/>
      <c r="E68" s="243"/>
      <c r="F68" s="273"/>
      <c r="G68" s="273"/>
      <c r="H68" s="273"/>
      <c r="I68" s="243"/>
    </row>
    <row r="69" spans="1:9" ht="12.75">
      <c r="A69" s="243"/>
      <c r="B69" s="243"/>
      <c r="C69" s="243"/>
      <c r="D69" s="243"/>
      <c r="E69" s="243"/>
      <c r="F69" s="273"/>
      <c r="G69" s="273"/>
      <c r="H69" s="273"/>
      <c r="I69" s="243"/>
    </row>
    <row r="70" spans="1:9" ht="12.75">
      <c r="A70" s="243"/>
      <c r="B70" s="243"/>
      <c r="C70" s="243"/>
      <c r="D70" s="243"/>
      <c r="E70" s="243"/>
      <c r="F70" s="273"/>
      <c r="G70" s="273"/>
      <c r="H70" s="273"/>
      <c r="I70" s="243"/>
    </row>
    <row r="71" spans="1:9" ht="12.75">
      <c r="A71" s="243"/>
      <c r="B71" s="243"/>
      <c r="C71" s="243"/>
      <c r="D71" s="243"/>
      <c r="E71" s="243"/>
      <c r="F71" s="273"/>
      <c r="G71" s="273"/>
      <c r="H71" s="273"/>
      <c r="I71" s="243"/>
    </row>
    <row r="72" spans="1:9" ht="12.75">
      <c r="A72" s="243"/>
      <c r="B72" s="243"/>
      <c r="C72" s="243"/>
      <c r="D72" s="243"/>
      <c r="E72" s="243"/>
      <c r="F72" s="273"/>
      <c r="G72" s="273"/>
      <c r="H72" s="273"/>
      <c r="I72" s="243"/>
    </row>
    <row r="73" spans="1:9" ht="12.75">
      <c r="A73" s="243"/>
      <c r="B73" s="243"/>
      <c r="C73" s="243"/>
      <c r="D73" s="243"/>
      <c r="E73" s="243"/>
      <c r="F73" s="273"/>
      <c r="G73" s="273"/>
      <c r="H73" s="273"/>
      <c r="I73" s="243"/>
    </row>
    <row r="74" spans="1:9" ht="12.75">
      <c r="A74" s="243"/>
      <c r="B74" s="243"/>
      <c r="C74" s="243"/>
      <c r="D74" s="243"/>
      <c r="E74" s="243"/>
      <c r="F74" s="273"/>
      <c r="G74" s="273"/>
      <c r="H74" s="273"/>
      <c r="I74" s="243"/>
    </row>
    <row r="75" spans="1:9" ht="12.75">
      <c r="A75" s="243"/>
      <c r="B75" s="243"/>
      <c r="C75" s="243"/>
      <c r="D75" s="243"/>
      <c r="E75" s="243"/>
      <c r="F75" s="273"/>
      <c r="G75" s="273"/>
      <c r="H75" s="273"/>
      <c r="I75" s="243"/>
    </row>
    <row r="76" spans="1:9" ht="12.75">
      <c r="A76" s="243"/>
      <c r="B76" s="243"/>
      <c r="C76" s="243"/>
      <c r="D76" s="243"/>
      <c r="E76" s="243"/>
      <c r="F76" s="273"/>
      <c r="G76" s="273"/>
      <c r="H76" s="273"/>
      <c r="I76" s="243"/>
    </row>
    <row r="77" spans="1:9" ht="12.75">
      <c r="A77" s="243"/>
      <c r="B77" s="243"/>
      <c r="C77" s="243"/>
      <c r="D77" s="243"/>
      <c r="E77" s="243"/>
      <c r="F77" s="273"/>
      <c r="G77" s="273"/>
      <c r="H77" s="273"/>
      <c r="I77" s="243"/>
    </row>
    <row r="78" spans="1:9" ht="12.75">
      <c r="A78" s="243"/>
      <c r="B78" s="243"/>
      <c r="C78" s="243"/>
      <c r="D78" s="243"/>
      <c r="E78" s="243"/>
      <c r="F78" s="273"/>
      <c r="G78" s="273"/>
      <c r="H78" s="273"/>
      <c r="I78" s="243"/>
    </row>
    <row r="79" spans="1:9" ht="12.75">
      <c r="A79" s="243"/>
      <c r="B79" s="243"/>
      <c r="C79" s="243"/>
      <c r="D79" s="243"/>
      <c r="E79" s="243"/>
      <c r="F79" s="273"/>
      <c r="G79" s="273"/>
      <c r="H79" s="273"/>
      <c r="I79" s="243"/>
    </row>
    <row r="80" spans="1:9" ht="12.75">
      <c r="A80" s="243"/>
      <c r="B80" s="243"/>
      <c r="C80" s="243"/>
      <c r="D80" s="243"/>
      <c r="E80" s="243"/>
      <c r="F80" s="273"/>
      <c r="G80" s="273"/>
      <c r="H80" s="273"/>
      <c r="I80" s="243"/>
    </row>
    <row r="81" spans="1:9" ht="12.75">
      <c r="A81" s="243"/>
      <c r="B81" s="243"/>
      <c r="C81" s="243"/>
      <c r="D81" s="243"/>
      <c r="E81" s="243"/>
      <c r="F81" s="273"/>
      <c r="G81" s="273"/>
      <c r="H81" s="273"/>
      <c r="I81" s="243"/>
    </row>
    <row r="205" spans="1:4" ht="25.5">
      <c r="A205" s="274" t="s">
        <v>94</v>
      </c>
      <c r="B205" s="274" t="s">
        <v>59</v>
      </c>
      <c r="C205" s="275" t="s">
        <v>60</v>
      </c>
      <c r="D205" s="243"/>
    </row>
    <row r="206" spans="1:4" ht="12.75">
      <c r="A206" s="276" t="s">
        <v>77</v>
      </c>
      <c r="B206" s="277">
        <v>-0.210542851175772</v>
      </c>
      <c r="C206" s="278">
        <v>0.5038005522193</v>
      </c>
      <c r="D206" s="243">
        <v>0</v>
      </c>
    </row>
    <row r="207" spans="1:4" ht="12.75">
      <c r="A207" s="276" t="s">
        <v>78</v>
      </c>
      <c r="B207" s="277">
        <v>-0.265141417420994</v>
      </c>
      <c r="C207" s="278">
        <v>0.317201595322397</v>
      </c>
      <c r="D207" s="243">
        <v>0</v>
      </c>
    </row>
    <row r="208" spans="1:4" ht="12.75">
      <c r="A208" s="276" t="s">
        <v>79</v>
      </c>
      <c r="B208" s="277">
        <v>0.0306959921684514</v>
      </c>
      <c r="C208" s="278">
        <v>2.44467075506562</v>
      </c>
      <c r="D208" s="243">
        <v>0</v>
      </c>
    </row>
    <row r="209" spans="1:4" ht="22.5">
      <c r="A209" s="279" t="s">
        <v>95</v>
      </c>
      <c r="B209" s="277">
        <v>-0.200910722240099</v>
      </c>
      <c r="C209" s="278">
        <v>0.00692915159221498</v>
      </c>
      <c r="D209" s="243">
        <v>0</v>
      </c>
    </row>
    <row r="210" spans="1:4" ht="12.75">
      <c r="A210" s="276" t="s">
        <v>81</v>
      </c>
      <c r="B210" s="277">
        <v>-0.605300296321451</v>
      </c>
      <c r="C210" s="278">
        <v>1.27180053065677</v>
      </c>
      <c r="D210" s="243">
        <v>0</v>
      </c>
    </row>
    <row r="211" spans="1:4" ht="12.75">
      <c r="A211" s="276" t="s">
        <v>80</v>
      </c>
      <c r="B211" s="277">
        <v>0.118844806632816</v>
      </c>
      <c r="C211" s="278">
        <v>-0.252722588262556</v>
      </c>
      <c r="D211" s="243">
        <v>0</v>
      </c>
    </row>
    <row r="212" spans="1:4" ht="12.75">
      <c r="A212" s="276" t="s">
        <v>100</v>
      </c>
      <c r="B212" s="277">
        <v>-1.13235448835705</v>
      </c>
      <c r="C212" s="278">
        <v>4.29167999659375</v>
      </c>
      <c r="D212" s="243">
        <v>0</v>
      </c>
    </row>
  </sheetData>
  <mergeCells count="4">
    <mergeCell ref="A1:E1"/>
    <mergeCell ref="A13:E13"/>
    <mergeCell ref="A17:E17"/>
    <mergeCell ref="A24:E24"/>
  </mergeCells>
  <hyperlinks>
    <hyperlink ref="G65507" location="Sommaire!A1" display="Retour au sommaire"/>
    <hyperlink ref="J105" location="Sommaire!A1" display="Retour au sommaire"/>
    <hyperlink ref="G1" location="Sommaire!A1" display="Retour au sommaire"/>
  </hyperlink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G4" sqref="G4"/>
    </sheetView>
  </sheetViews>
  <sheetFormatPr defaultColWidth="11.421875" defaultRowHeight="12.75"/>
  <cols>
    <col min="1" max="16384" width="11.421875" style="194" customWidth="1"/>
  </cols>
  <sheetData>
    <row r="1" ht="12.75">
      <c r="H1" s="195" t="s">
        <v>128</v>
      </c>
    </row>
    <row r="3" spans="1:9" ht="18">
      <c r="A3" s="315" t="s">
        <v>130</v>
      </c>
      <c r="B3" s="315"/>
      <c r="C3" s="315"/>
      <c r="D3" s="315"/>
      <c r="E3" s="315"/>
      <c r="F3" s="315"/>
      <c r="G3" s="315"/>
      <c r="H3" s="195"/>
      <c r="I3" s="270"/>
    </row>
    <row r="4" spans="1:9" ht="18">
      <c r="A4" s="242"/>
      <c r="B4" s="242"/>
      <c r="C4" s="242"/>
      <c r="D4" s="242"/>
      <c r="E4" s="242"/>
      <c r="F4" s="242"/>
      <c r="G4" s="242"/>
      <c r="H4" s="195"/>
      <c r="I4" s="270"/>
    </row>
    <row r="5" spans="1:9" ht="12.75">
      <c r="A5" s="280"/>
      <c r="B5" s="280"/>
      <c r="C5" s="281"/>
      <c r="D5" s="281"/>
      <c r="E5" s="281"/>
      <c r="F5" s="281"/>
      <c r="G5" s="281"/>
      <c r="H5" s="270"/>
      <c r="I5" s="270"/>
    </row>
    <row r="6" spans="1:9" ht="12.75">
      <c r="A6" s="319" t="s">
        <v>131</v>
      </c>
      <c r="B6" s="319"/>
      <c r="C6" s="319"/>
      <c r="D6" s="319"/>
      <c r="E6" s="319"/>
      <c r="F6" s="319"/>
      <c r="G6" s="319"/>
      <c r="H6" s="319"/>
      <c r="I6" s="319"/>
    </row>
    <row r="7" spans="2:9" ht="12.75">
      <c r="B7" s="280"/>
      <c r="C7" s="281"/>
      <c r="D7" s="281"/>
      <c r="E7" s="281"/>
      <c r="F7" s="281"/>
      <c r="G7" s="270"/>
      <c r="H7" s="270"/>
      <c r="I7" s="282" t="s">
        <v>93</v>
      </c>
    </row>
    <row r="8" spans="1:9" ht="12.75">
      <c r="A8" s="270"/>
      <c r="B8" s="283">
        <v>2005</v>
      </c>
      <c r="C8" s="283">
        <v>2006</v>
      </c>
      <c r="D8" s="283">
        <v>2007</v>
      </c>
      <c r="E8" s="284">
        <v>2008</v>
      </c>
      <c r="F8" s="284">
        <v>2009</v>
      </c>
      <c r="G8" s="284">
        <v>2010</v>
      </c>
      <c r="H8" s="284">
        <v>2011</v>
      </c>
      <c r="I8" s="284">
        <v>2012</v>
      </c>
    </row>
    <row r="9" spans="1:9" ht="12.75">
      <c r="A9" s="285" t="s">
        <v>90</v>
      </c>
      <c r="B9" s="286">
        <v>100</v>
      </c>
      <c r="C9" s="286">
        <v>101.007452973207</v>
      </c>
      <c r="D9" s="286">
        <v>104.59868934409965</v>
      </c>
      <c r="E9" s="286">
        <v>102.54121543164507</v>
      </c>
      <c r="F9" s="286">
        <v>97.14732629895461</v>
      </c>
      <c r="G9" s="286">
        <v>97.27481820376558</v>
      </c>
      <c r="H9" s="286">
        <v>101.66649029345022</v>
      </c>
      <c r="I9" s="286">
        <v>102.36900636690392</v>
      </c>
    </row>
    <row r="10" spans="1:9" ht="12.75">
      <c r="A10" s="287" t="s">
        <v>91</v>
      </c>
      <c r="B10" s="288">
        <v>100</v>
      </c>
      <c r="C10" s="288">
        <v>103.1566209104792</v>
      </c>
      <c r="D10" s="288">
        <v>105.13933481606345</v>
      </c>
      <c r="E10" s="289">
        <v>110.23723137307748</v>
      </c>
      <c r="F10" s="289">
        <v>110.0495790270119</v>
      </c>
      <c r="G10" s="289">
        <v>111.48117631209979</v>
      </c>
      <c r="H10" s="289">
        <v>114.7443561195307</v>
      </c>
      <c r="I10" s="289">
        <v>117.4175808219126</v>
      </c>
    </row>
    <row r="11" spans="1:9" ht="12.75">
      <c r="A11" s="290" t="s">
        <v>92</v>
      </c>
      <c r="B11" s="291">
        <v>100</v>
      </c>
      <c r="C11" s="291">
        <v>104.19587535490172</v>
      </c>
      <c r="D11" s="291">
        <v>109.97436620270705</v>
      </c>
      <c r="E11" s="291">
        <v>113.03859690814846</v>
      </c>
      <c r="F11" s="291">
        <v>106.91022362799723</v>
      </c>
      <c r="G11" s="291">
        <v>108.44311158901449</v>
      </c>
      <c r="H11" s="291">
        <v>116.65655967654469</v>
      </c>
      <c r="I11" s="291">
        <v>120.19921078744831</v>
      </c>
    </row>
    <row r="12" spans="1:9" ht="12.75">
      <c r="A12" s="270"/>
      <c r="B12" s="292"/>
      <c r="C12" s="270"/>
      <c r="D12" s="270"/>
      <c r="E12" s="270"/>
      <c r="F12" s="270"/>
      <c r="G12" s="270"/>
      <c r="H12" s="270"/>
      <c r="I12" s="270"/>
    </row>
    <row r="13" spans="1:9" ht="12.75">
      <c r="A13" s="208" t="s">
        <v>73</v>
      </c>
      <c r="B13" s="270"/>
      <c r="C13" s="270"/>
      <c r="D13" s="270"/>
      <c r="E13" s="270"/>
      <c r="F13" s="270"/>
      <c r="G13" s="270"/>
      <c r="H13" s="270"/>
      <c r="I13" s="270"/>
    </row>
    <row r="14" spans="1:9" ht="12.75">
      <c r="A14" s="208"/>
      <c r="B14" s="270"/>
      <c r="C14" s="270"/>
      <c r="D14" s="270"/>
      <c r="E14" s="270"/>
      <c r="F14" s="270"/>
      <c r="G14" s="270"/>
      <c r="H14" s="270"/>
      <c r="I14" s="270"/>
    </row>
    <row r="15" spans="1:9" ht="12.75">
      <c r="A15" s="208"/>
      <c r="B15" s="270"/>
      <c r="C15" s="270"/>
      <c r="D15" s="270"/>
      <c r="E15" s="270"/>
      <c r="F15" s="270"/>
      <c r="G15" s="270"/>
      <c r="H15" s="270"/>
      <c r="I15" s="270"/>
    </row>
    <row r="16" spans="1:9" ht="12.75">
      <c r="A16" s="319" t="s">
        <v>132</v>
      </c>
      <c r="B16" s="319"/>
      <c r="C16" s="319"/>
      <c r="D16" s="319"/>
      <c r="E16" s="319"/>
      <c r="F16" s="319"/>
      <c r="G16" s="319"/>
      <c r="H16" s="319"/>
      <c r="I16" s="319"/>
    </row>
    <row r="17" spans="2:9" ht="12.75">
      <c r="B17" s="292"/>
      <c r="C17" s="292"/>
      <c r="D17" s="292"/>
      <c r="E17" s="292"/>
      <c r="F17" s="292"/>
      <c r="G17" s="270"/>
      <c r="H17" s="270"/>
      <c r="I17" s="282" t="s">
        <v>93</v>
      </c>
    </row>
    <row r="18" spans="1:9" ht="12.75">
      <c r="A18" s="270"/>
      <c r="B18" s="283">
        <v>2005</v>
      </c>
      <c r="C18" s="283">
        <v>2006</v>
      </c>
      <c r="D18" s="283">
        <v>2007</v>
      </c>
      <c r="E18" s="284">
        <v>2008</v>
      </c>
      <c r="F18" s="284">
        <v>2009</v>
      </c>
      <c r="G18" s="284">
        <v>2010</v>
      </c>
      <c r="H18" s="284">
        <v>2011</v>
      </c>
      <c r="I18" s="284">
        <v>2012</v>
      </c>
    </row>
    <row r="19" spans="1:9" ht="12.75">
      <c r="A19" s="285" t="s">
        <v>90</v>
      </c>
      <c r="B19" s="286">
        <v>100</v>
      </c>
      <c r="C19" s="286">
        <v>101.1716015724881</v>
      </c>
      <c r="D19" s="286">
        <v>103.75996262263953</v>
      </c>
      <c r="E19" s="286">
        <v>103.29900643228086</v>
      </c>
      <c r="F19" s="286">
        <v>98.98173927057687</v>
      </c>
      <c r="G19" s="286">
        <v>98.63332787543914</v>
      </c>
      <c r="H19" s="286">
        <v>102.48958457690884</v>
      </c>
      <c r="I19" s="286">
        <v>101.00943234897431</v>
      </c>
    </row>
    <row r="20" spans="1:9" ht="12.75">
      <c r="A20" s="287" t="s">
        <v>91</v>
      </c>
      <c r="B20" s="288">
        <v>100</v>
      </c>
      <c r="C20" s="288">
        <v>103.21391332902398</v>
      </c>
      <c r="D20" s="288">
        <v>105.32737381332163</v>
      </c>
      <c r="E20" s="289">
        <v>110.59491346191982</v>
      </c>
      <c r="F20" s="289">
        <v>109.64854664035518</v>
      </c>
      <c r="G20" s="289">
        <v>111.77438195893687</v>
      </c>
      <c r="H20" s="289">
        <v>115.11317426593074</v>
      </c>
      <c r="I20" s="289">
        <v>117.43460297860842</v>
      </c>
    </row>
    <row r="21" spans="1:9" ht="12.75">
      <c r="A21" s="290" t="s">
        <v>92</v>
      </c>
      <c r="B21" s="291">
        <v>100</v>
      </c>
      <c r="C21" s="291">
        <v>104.42316916061334</v>
      </c>
      <c r="D21" s="291">
        <v>109.28764370011035</v>
      </c>
      <c r="E21" s="291">
        <v>114.243446770804</v>
      </c>
      <c r="F21" s="291">
        <v>108.53203854953324</v>
      </c>
      <c r="G21" s="291">
        <v>110.24679263830389</v>
      </c>
      <c r="H21" s="291">
        <v>117.97901409844557</v>
      </c>
      <c r="I21" s="291">
        <v>118.62002584996407</v>
      </c>
    </row>
    <row r="22" spans="1:9" ht="12.75">
      <c r="A22" s="280"/>
      <c r="B22" s="293"/>
      <c r="C22" s="294"/>
      <c r="D22" s="294"/>
      <c r="E22" s="294"/>
      <c r="F22" s="294"/>
      <c r="G22" s="294"/>
      <c r="H22" s="270"/>
      <c r="I22" s="270"/>
    </row>
    <row r="23" spans="1:9" ht="12.75">
      <c r="A23" s="208" t="s">
        <v>73</v>
      </c>
      <c r="B23" s="270"/>
      <c r="C23" s="270"/>
      <c r="D23" s="270"/>
      <c r="E23" s="270"/>
      <c r="F23" s="270"/>
      <c r="G23" s="270"/>
      <c r="H23" s="270"/>
      <c r="I23" s="270"/>
    </row>
    <row r="24" spans="1:9" ht="12.75">
      <c r="A24" s="270"/>
      <c r="B24" s="295"/>
      <c r="C24" s="296"/>
      <c r="D24" s="296"/>
      <c r="E24" s="296"/>
      <c r="F24" s="296"/>
      <c r="G24" s="296"/>
      <c r="H24" s="270"/>
      <c r="I24" s="270"/>
    </row>
    <row r="25" spans="1:9" ht="12.75">
      <c r="A25" s="319" t="s">
        <v>133</v>
      </c>
      <c r="B25" s="319"/>
      <c r="C25" s="319"/>
      <c r="D25" s="319"/>
      <c r="E25" s="319"/>
      <c r="F25" s="319"/>
      <c r="G25" s="319"/>
      <c r="H25" s="319"/>
      <c r="I25" s="319"/>
    </row>
    <row r="26" spans="2:9" ht="12.75">
      <c r="B26" s="292"/>
      <c r="C26" s="292"/>
      <c r="D26" s="292"/>
      <c r="E26" s="292"/>
      <c r="F26" s="292"/>
      <c r="G26" s="270"/>
      <c r="H26" s="270"/>
      <c r="I26" s="282" t="s">
        <v>93</v>
      </c>
    </row>
    <row r="27" spans="1:9" ht="12.75">
      <c r="A27" s="270"/>
      <c r="B27" s="283">
        <v>2005</v>
      </c>
      <c r="C27" s="283">
        <v>2006</v>
      </c>
      <c r="D27" s="283">
        <v>2007</v>
      </c>
      <c r="E27" s="284">
        <v>2008</v>
      </c>
      <c r="F27" s="284">
        <v>2009</v>
      </c>
      <c r="G27" s="284">
        <v>2010</v>
      </c>
      <c r="H27" s="284">
        <v>2011</v>
      </c>
      <c r="I27" s="284">
        <v>2012</v>
      </c>
    </row>
    <row r="28" spans="1:9" ht="12.75">
      <c r="A28" s="285" t="s">
        <v>90</v>
      </c>
      <c r="B28" s="286">
        <v>100</v>
      </c>
      <c r="C28" s="286">
        <v>100.7082696265418</v>
      </c>
      <c r="D28" s="286">
        <v>106.13027757720498</v>
      </c>
      <c r="E28" s="286">
        <v>101.14842094461495</v>
      </c>
      <c r="F28" s="286">
        <v>93.77408118775155</v>
      </c>
      <c r="G28" s="286">
        <v>94.75943710613333</v>
      </c>
      <c r="H28" s="286">
        <v>100.13307492506792</v>
      </c>
      <c r="I28" s="286">
        <v>104.84918980494643</v>
      </c>
    </row>
    <row r="29" spans="1:9" ht="12.75">
      <c r="A29" s="287" t="s">
        <v>91</v>
      </c>
      <c r="B29" s="288">
        <v>100</v>
      </c>
      <c r="C29" s="288">
        <v>103.05171719222766</v>
      </c>
      <c r="D29" s="288">
        <v>104.80139573257838</v>
      </c>
      <c r="E29" s="289">
        <v>109.58410588003171</v>
      </c>
      <c r="F29" s="289">
        <v>110.8560511298162</v>
      </c>
      <c r="G29" s="289">
        <v>110.97116929656666</v>
      </c>
      <c r="H29" s="289">
        <v>114.09437402266047</v>
      </c>
      <c r="I29" s="289">
        <v>117.38525806520634</v>
      </c>
    </row>
    <row r="30" spans="1:9" ht="12.75">
      <c r="A30" s="290" t="s">
        <v>92</v>
      </c>
      <c r="B30" s="291">
        <v>100</v>
      </c>
      <c r="C30" s="291">
        <v>103.78160120472997</v>
      </c>
      <c r="D30" s="291">
        <v>111.22601219577048</v>
      </c>
      <c r="E30" s="291">
        <v>110.84259270392702</v>
      </c>
      <c r="F30" s="291">
        <v>103.95424338800919</v>
      </c>
      <c r="G30" s="291">
        <v>105.15565537552081</v>
      </c>
      <c r="H30" s="291">
        <v>114.24620502539784</v>
      </c>
      <c r="I30" s="291">
        <v>123.0774920318144</v>
      </c>
    </row>
    <row r="31" spans="1:9" ht="12.75">
      <c r="A31" s="243"/>
      <c r="B31" s="243"/>
      <c r="C31" s="243"/>
      <c r="D31" s="243"/>
      <c r="E31" s="243"/>
      <c r="F31" s="243"/>
      <c r="G31" s="243"/>
      <c r="H31" s="243"/>
      <c r="I31" s="243"/>
    </row>
    <row r="32" spans="1:9" ht="12.75">
      <c r="A32" s="208" t="s">
        <v>73</v>
      </c>
      <c r="B32" s="270"/>
      <c r="C32" s="270"/>
      <c r="D32" s="270"/>
      <c r="E32" s="270"/>
      <c r="F32" s="270"/>
      <c r="G32" s="270"/>
      <c r="H32" s="270"/>
      <c r="I32" s="270"/>
    </row>
  </sheetData>
  <mergeCells count="4">
    <mergeCell ref="A3:G3"/>
    <mergeCell ref="A6:I6"/>
    <mergeCell ref="A16:I16"/>
    <mergeCell ref="A25:I25"/>
  </mergeCells>
  <hyperlinks>
    <hyperlink ref="H1" location="Sommaire!A1" display="Retour au sommaire"/>
  </hyperlink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F36" sqref="F36"/>
    </sheetView>
  </sheetViews>
  <sheetFormatPr defaultColWidth="11.421875" defaultRowHeight="12.75"/>
  <cols>
    <col min="1" max="1" width="38.140625" style="194" customWidth="1"/>
    <col min="2" max="16384" width="11.421875" style="194" customWidth="1"/>
  </cols>
  <sheetData>
    <row r="1" ht="12.75">
      <c r="H1" s="195" t="s">
        <v>128</v>
      </c>
    </row>
    <row r="2" ht="18">
      <c r="A2" s="297" t="s">
        <v>134</v>
      </c>
    </row>
    <row r="3" ht="18">
      <c r="A3" s="297"/>
    </row>
    <row r="4" ht="12.75">
      <c r="D4" s="298" t="s">
        <v>48</v>
      </c>
    </row>
    <row r="5" spans="1:4" ht="24">
      <c r="A5" s="299"/>
      <c r="B5" s="301" t="s">
        <v>59</v>
      </c>
      <c r="C5" s="301" t="s">
        <v>60</v>
      </c>
      <c r="D5" s="301" t="s">
        <v>89</v>
      </c>
    </row>
    <row r="6" spans="1:4" ht="12.75">
      <c r="A6" s="201" t="s">
        <v>77</v>
      </c>
      <c r="B6" s="214">
        <v>18.270029568900238</v>
      </c>
      <c r="C6" s="214">
        <v>17.556476229331786</v>
      </c>
      <c r="D6" s="214">
        <v>18.011179430849733</v>
      </c>
    </row>
    <row r="7" spans="1:4" ht="12.75">
      <c r="A7" s="203" t="s">
        <v>78</v>
      </c>
      <c r="B7" s="215">
        <v>13.694089901463707</v>
      </c>
      <c r="C7" s="215">
        <v>12.882040588318954</v>
      </c>
      <c r="D7" s="215">
        <v>13.399509153038567</v>
      </c>
    </row>
    <row r="8" spans="1:4" ht="12.75">
      <c r="A8" s="203" t="s">
        <v>84</v>
      </c>
      <c r="B8" s="215">
        <v>7.583531491910975</v>
      </c>
      <c r="C8" s="215">
        <v>4.967462287111618</v>
      </c>
      <c r="D8" s="215">
        <v>6.634520622980669</v>
      </c>
    </row>
    <row r="9" spans="1:4" ht="12.75">
      <c r="A9" s="203" t="s">
        <v>79</v>
      </c>
      <c r="B9" s="215">
        <v>18.5187138595576</v>
      </c>
      <c r="C9" s="215">
        <v>23.804077809700896</v>
      </c>
      <c r="D9" s="215">
        <v>20.436043808527018</v>
      </c>
    </row>
    <row r="10" spans="1:4" ht="12.75">
      <c r="A10" s="203" t="s">
        <v>85</v>
      </c>
      <c r="B10" s="215">
        <v>16.038206709098564</v>
      </c>
      <c r="C10" s="215">
        <v>11.11579920705145</v>
      </c>
      <c r="D10" s="215">
        <v>14.252543618773293</v>
      </c>
    </row>
    <row r="11" spans="1:4" ht="12.75">
      <c r="A11" s="203" t="s">
        <v>86</v>
      </c>
      <c r="B11" s="215">
        <v>7.331145089489123</v>
      </c>
      <c r="C11" s="215">
        <v>3.354399471682542</v>
      </c>
      <c r="D11" s="215">
        <v>5.8885323301073</v>
      </c>
    </row>
    <row r="12" spans="1:4" ht="12.75">
      <c r="A12" s="203" t="s">
        <v>87</v>
      </c>
      <c r="B12" s="215">
        <v>6.156067664224056</v>
      </c>
      <c r="C12" s="215">
        <v>6.930487504393519</v>
      </c>
      <c r="D12" s="215">
        <v>6.43699786442205</v>
      </c>
    </row>
    <row r="13" spans="1:4" ht="12.75">
      <c r="A13" s="216" t="s">
        <v>88</v>
      </c>
      <c r="B13" s="217">
        <v>12.408215715355746</v>
      </c>
      <c r="C13" s="217">
        <v>19.389256902409226</v>
      </c>
      <c r="D13" s="217">
        <v>14.940673171301375</v>
      </c>
    </row>
    <row r="15" ht="12.75">
      <c r="A15" s="208" t="s">
        <v>73</v>
      </c>
    </row>
  </sheetData>
  <hyperlinks>
    <hyperlink ref="H1" location="Sommaire!A1" display="Retour au sommaire"/>
  </hyperlink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H1" sqref="H1"/>
    </sheetView>
  </sheetViews>
  <sheetFormatPr defaultColWidth="11.421875" defaultRowHeight="12.75"/>
  <cols>
    <col min="1" max="1" width="43.7109375" style="194" customWidth="1"/>
    <col min="2" max="3" width="12.7109375" style="194" customWidth="1"/>
    <col min="4" max="16384" width="11.421875" style="194" customWidth="1"/>
  </cols>
  <sheetData>
    <row r="1" spans="1:8" ht="28.5" customHeight="1">
      <c r="A1" s="320" t="s">
        <v>171</v>
      </c>
      <c r="B1" s="320"/>
      <c r="C1" s="320"/>
      <c r="H1" s="195" t="s">
        <v>128</v>
      </c>
    </row>
    <row r="2" spans="1:3" ht="29.25" customHeight="1">
      <c r="A2" s="320"/>
      <c r="B2" s="320"/>
      <c r="C2" s="320"/>
    </row>
    <row r="3" spans="1:3" ht="12.75" customHeight="1">
      <c r="A3" s="302"/>
      <c r="B3" s="302"/>
      <c r="C3" s="302"/>
    </row>
    <row r="4" ht="12.75">
      <c r="C4" s="298" t="s">
        <v>173</v>
      </c>
    </row>
    <row r="5" spans="1:3" ht="27.75" customHeight="1">
      <c r="A5" s="303"/>
      <c r="B5" s="304" t="s">
        <v>59</v>
      </c>
      <c r="C5" s="304" t="s">
        <v>60</v>
      </c>
    </row>
    <row r="6" spans="1:3" ht="13.5" customHeight="1">
      <c r="A6" s="305" t="s">
        <v>77</v>
      </c>
      <c r="B6" s="306">
        <v>-0.210542851175772</v>
      </c>
      <c r="C6" s="307">
        <v>0.5038005522193</v>
      </c>
    </row>
    <row r="7" spans="1:3" ht="13.5" customHeight="1">
      <c r="A7" s="308" t="s">
        <v>78</v>
      </c>
      <c r="B7" s="309">
        <v>-0.265141417420994</v>
      </c>
      <c r="C7" s="310">
        <v>0.317201595322397</v>
      </c>
    </row>
    <row r="8" spans="1:3" ht="13.5" customHeight="1">
      <c r="A8" s="308" t="s">
        <v>79</v>
      </c>
      <c r="B8" s="309">
        <v>0.0306959921684514</v>
      </c>
      <c r="C8" s="310">
        <v>2.44467075506562</v>
      </c>
    </row>
    <row r="9" spans="1:3" ht="24.75" customHeight="1">
      <c r="A9" s="311" t="s">
        <v>95</v>
      </c>
      <c r="B9" s="309">
        <v>-0.200910722240099</v>
      </c>
      <c r="C9" s="310">
        <v>0.00692915159221498</v>
      </c>
    </row>
    <row r="10" spans="1:3" ht="13.5" customHeight="1">
      <c r="A10" s="308" t="s">
        <v>81</v>
      </c>
      <c r="B10" s="309">
        <v>-0.605300296321451</v>
      </c>
      <c r="C10" s="310">
        <v>1.27180053065677</v>
      </c>
    </row>
    <row r="11" spans="1:3" ht="13.5" customHeight="1">
      <c r="A11" s="308" t="s">
        <v>80</v>
      </c>
      <c r="B11" s="309">
        <v>0.118844806632816</v>
      </c>
      <c r="C11" s="310">
        <v>-0.252722588262556</v>
      </c>
    </row>
    <row r="12" spans="1:3" ht="13.5" customHeight="1">
      <c r="A12" s="312" t="s">
        <v>172</v>
      </c>
      <c r="B12" s="313">
        <v>-1.13235448835705</v>
      </c>
      <c r="C12" s="314">
        <v>4.29167999659375</v>
      </c>
    </row>
    <row r="14" ht="12.75">
      <c r="A14" s="208" t="s">
        <v>73</v>
      </c>
    </row>
  </sheetData>
  <mergeCells count="1">
    <mergeCell ref="A1:C2"/>
  </mergeCells>
  <hyperlinks>
    <hyperlink ref="H1" location="Sommaire!A1" display="Retour au sommaire"/>
  </hyperlink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03"/>
  <sheetViews>
    <sheetView showGridLines="0" workbookViewId="0" topLeftCell="A1">
      <selection activeCell="A59" sqref="A59"/>
    </sheetView>
  </sheetViews>
  <sheetFormatPr defaultColWidth="11.421875" defaultRowHeight="12.75"/>
  <cols>
    <col min="1" max="1" width="2.00390625" style="5" customWidth="1"/>
    <col min="2" max="2" width="2.421875" style="5" customWidth="1"/>
    <col min="3" max="3" width="38.421875" style="5" customWidth="1"/>
    <col min="4" max="8" width="8.421875" style="5" customWidth="1"/>
    <col min="9" max="9" width="9.7109375" style="4" customWidth="1"/>
    <col min="10" max="19" width="8.421875" style="5" customWidth="1"/>
    <col min="20" max="21" width="8.421875" style="4" customWidth="1"/>
    <col min="22" max="16384" width="11.421875" style="5" customWidth="1"/>
  </cols>
  <sheetData>
    <row r="1" spans="1:19" ht="21.75" customHeight="1">
      <c r="A1" s="1" t="s">
        <v>0</v>
      </c>
      <c r="B1" s="2"/>
      <c r="C1" s="2"/>
      <c r="D1" s="2"/>
      <c r="E1" s="2"/>
      <c r="F1" s="2"/>
      <c r="G1" s="2"/>
      <c r="H1" s="2"/>
      <c r="I1" s="58"/>
      <c r="J1" s="3"/>
      <c r="K1" s="89" t="s">
        <v>128</v>
      </c>
      <c r="L1" s="3"/>
      <c r="M1" s="3"/>
      <c r="R1" s="3"/>
      <c r="S1" s="3"/>
    </row>
    <row r="2" spans="1:19" ht="14.25" customHeight="1">
      <c r="A2" s="1"/>
      <c r="B2" s="2"/>
      <c r="C2" s="2"/>
      <c r="D2" s="2"/>
      <c r="E2" s="2"/>
      <c r="F2" s="2"/>
      <c r="G2" s="2"/>
      <c r="H2" s="2"/>
      <c r="I2" s="58"/>
      <c r="J2" s="3"/>
      <c r="K2" s="3"/>
      <c r="L2" s="3"/>
      <c r="M2" s="3"/>
      <c r="R2" s="3"/>
      <c r="S2" s="3"/>
    </row>
    <row r="3" spans="1:21" ht="57" customHeight="1">
      <c r="A3" s="127"/>
      <c r="B3" s="128"/>
      <c r="C3" s="129"/>
      <c r="D3" s="321" t="s">
        <v>71</v>
      </c>
      <c r="E3" s="322"/>
      <c r="F3" s="322"/>
      <c r="G3" s="322"/>
      <c r="H3" s="323"/>
      <c r="I3" s="126" t="s">
        <v>83</v>
      </c>
      <c r="J3" s="321" t="s">
        <v>109</v>
      </c>
      <c r="K3" s="322"/>
      <c r="L3" s="322"/>
      <c r="M3" s="323"/>
      <c r="N3" s="322" t="s">
        <v>108</v>
      </c>
      <c r="O3" s="322"/>
      <c r="P3" s="322"/>
      <c r="Q3" s="323"/>
      <c r="R3" s="321" t="s">
        <v>72</v>
      </c>
      <c r="S3" s="322"/>
      <c r="T3" s="322"/>
      <c r="U3" s="323"/>
    </row>
    <row r="4" spans="1:21" ht="19.5" customHeight="1">
      <c r="A4" s="130"/>
      <c r="B4" s="56"/>
      <c r="C4" s="57"/>
      <c r="D4" s="134" t="s">
        <v>1</v>
      </c>
      <c r="E4" s="135" t="s">
        <v>2</v>
      </c>
      <c r="F4" s="135" t="s">
        <v>3</v>
      </c>
      <c r="G4" s="135" t="s">
        <v>4</v>
      </c>
      <c r="H4" s="136">
        <v>2012</v>
      </c>
      <c r="I4" s="137"/>
      <c r="J4" s="138" t="s">
        <v>2</v>
      </c>
      <c r="K4" s="138" t="s">
        <v>3</v>
      </c>
      <c r="L4" s="138" t="s">
        <v>4</v>
      </c>
      <c r="M4" s="139">
        <v>2012</v>
      </c>
      <c r="N4" s="138" t="s">
        <v>2</v>
      </c>
      <c r="O4" s="138" t="s">
        <v>3</v>
      </c>
      <c r="P4" s="140" t="s">
        <v>4</v>
      </c>
      <c r="Q4" s="141">
        <v>2012</v>
      </c>
      <c r="R4" s="138" t="s">
        <v>2</v>
      </c>
      <c r="S4" s="138" t="s">
        <v>3</v>
      </c>
      <c r="T4" s="140" t="s">
        <v>4</v>
      </c>
      <c r="U4" s="141">
        <v>2012</v>
      </c>
    </row>
    <row r="5" spans="1:21" s="7" customFormat="1" ht="11.25">
      <c r="A5" s="45" t="s">
        <v>5</v>
      </c>
      <c r="B5" s="6"/>
      <c r="C5" s="25"/>
      <c r="D5" s="142">
        <f>D7+D13+D15+D21+D25+D27</f>
        <v>85.15959493040384</v>
      </c>
      <c r="E5" s="114">
        <f>E7+E13+E15+E21+E25+E27</f>
        <v>80.93652119399866</v>
      </c>
      <c r="F5" s="114">
        <f>F7+F13+F15+F21+F25+F27</f>
        <v>83.24430826450984</v>
      </c>
      <c r="G5" s="114">
        <f>G7+G13+G15+G21+G25+G27</f>
        <v>87.67026934160941</v>
      </c>
      <c r="H5" s="115">
        <f>H7+H13+H15+H21+H25+H27</f>
        <v>89.65634337374198</v>
      </c>
      <c r="I5" s="76">
        <f>(H5/G5-1)*100</f>
        <v>2.2653905902738636</v>
      </c>
      <c r="J5" s="60">
        <v>-6.7510940373907005</v>
      </c>
      <c r="K5" s="60">
        <v>2.209361768139587</v>
      </c>
      <c r="L5" s="60">
        <v>3.5001802088816163</v>
      </c>
      <c r="M5" s="61">
        <v>1.0232392580695802</v>
      </c>
      <c r="N5" s="60">
        <f>D5/D$46*J5</f>
        <v>-4.117114859720922</v>
      </c>
      <c r="O5" s="60">
        <f>E5/E$46*K5</f>
        <v>1.3416433867392363</v>
      </c>
      <c r="P5" s="60">
        <f>F5/F$46*L5</f>
        <v>2.1528299659064025</v>
      </c>
      <c r="Q5" s="61">
        <f>G5/G$46*M5</f>
        <v>0.6196837114771941</v>
      </c>
      <c r="R5" s="60">
        <v>1.9218273424630326</v>
      </c>
      <c r="S5" s="60">
        <v>0.6281153075182004</v>
      </c>
      <c r="T5" s="60">
        <v>1.755217292708906</v>
      </c>
      <c r="U5" s="61">
        <v>1.2295698903805174</v>
      </c>
    </row>
    <row r="6" spans="1:21" ht="11.25">
      <c r="A6" s="47"/>
      <c r="B6" s="8"/>
      <c r="C6" s="26"/>
      <c r="D6" s="143"/>
      <c r="E6" s="116"/>
      <c r="F6" s="116"/>
      <c r="G6" s="116"/>
      <c r="H6" s="117"/>
      <c r="I6" s="77"/>
      <c r="J6" s="62"/>
      <c r="K6" s="62"/>
      <c r="L6" s="62"/>
      <c r="M6" s="65"/>
      <c r="N6" s="62"/>
      <c r="O6" s="62"/>
      <c r="P6" s="63"/>
      <c r="Q6" s="64"/>
      <c r="R6" s="62"/>
      <c r="S6" s="62"/>
      <c r="T6" s="63"/>
      <c r="U6" s="64"/>
    </row>
    <row r="7" spans="1:21" s="7" customFormat="1" ht="11.25">
      <c r="A7" s="48" t="s">
        <v>6</v>
      </c>
      <c r="B7" s="9" t="s">
        <v>7</v>
      </c>
      <c r="C7" s="27"/>
      <c r="D7" s="144">
        <f>SUM(D8:D11)</f>
        <v>21.25697443616273</v>
      </c>
      <c r="E7" s="118">
        <f>SUM(E8:E11)</f>
        <v>21.29526352018505</v>
      </c>
      <c r="F7" s="118">
        <f>SUM(F8:F11)</f>
        <v>21.859873737158523</v>
      </c>
      <c r="G7" s="118">
        <f>SUM(G8:G11)</f>
        <v>23.53405499565479</v>
      </c>
      <c r="H7" s="119">
        <f>SUM(H8:H11)</f>
        <v>24.129984614924307</v>
      </c>
      <c r="I7" s="78">
        <f>(H7/G7-1)*100</f>
        <v>2.532201184111904</v>
      </c>
      <c r="J7" s="66">
        <v>-1.626904172029782</v>
      </c>
      <c r="K7" s="66">
        <v>1.5845226804277104</v>
      </c>
      <c r="L7" s="66">
        <v>4.939702404077167</v>
      </c>
      <c r="M7" s="69">
        <v>0.12408952650643812</v>
      </c>
      <c r="N7" s="66">
        <f aca="true" t="shared" si="0" ref="N7:Q11">D7/D$46*J7</f>
        <v>-0.24765589033703275</v>
      </c>
      <c r="O7" s="66">
        <f t="shared" si="0"/>
        <v>0.25316706378470744</v>
      </c>
      <c r="P7" s="67">
        <f t="shared" si="0"/>
        <v>0.7978352321434542</v>
      </c>
      <c r="Q7" s="68">
        <f t="shared" si="0"/>
        <v>0.020173090518737245</v>
      </c>
      <c r="R7" s="66">
        <v>1.8369138056418564</v>
      </c>
      <c r="S7" s="66">
        <v>1.0501787698646012</v>
      </c>
      <c r="T7" s="67">
        <v>2.5910055544177624</v>
      </c>
      <c r="U7" s="68">
        <v>2.4051271467172057</v>
      </c>
    </row>
    <row r="8" spans="1:21" ht="11.25">
      <c r="A8" s="48"/>
      <c r="B8" s="9"/>
      <c r="C8" s="26" t="s">
        <v>8</v>
      </c>
      <c r="D8" s="143">
        <v>11.771696907594588</v>
      </c>
      <c r="E8" s="116">
        <v>11.334835746010874</v>
      </c>
      <c r="F8" s="116">
        <v>11.914915110771936</v>
      </c>
      <c r="G8" s="116">
        <v>12.576815368907738</v>
      </c>
      <c r="H8" s="117">
        <v>12.96615176074891</v>
      </c>
      <c r="I8" s="77">
        <f>(H8/G8-1)*100</f>
        <v>3.0956675471573103</v>
      </c>
      <c r="J8" s="62">
        <v>-4.624321265831654</v>
      </c>
      <c r="K8" s="62">
        <v>4.736181001497329</v>
      </c>
      <c r="L8" s="62">
        <v>3.440808910890482</v>
      </c>
      <c r="M8" s="65">
        <v>0.47811930162311</v>
      </c>
      <c r="N8" s="62">
        <f t="shared" si="0"/>
        <v>-0.3898273526009961</v>
      </c>
      <c r="O8" s="62">
        <f t="shared" si="0"/>
        <v>0.4027812529809697</v>
      </c>
      <c r="P8" s="63">
        <f t="shared" si="0"/>
        <v>0.30291186368945433</v>
      </c>
      <c r="Q8" s="64">
        <f t="shared" si="0"/>
        <v>0.04153818418511232</v>
      </c>
      <c r="R8" s="62">
        <v>0.9574838015642229</v>
      </c>
      <c r="S8" s="62">
        <v>0.3642369838040622</v>
      </c>
      <c r="T8" s="63">
        <v>2.044082407548572</v>
      </c>
      <c r="U8" s="64">
        <v>2.6050927940606243</v>
      </c>
    </row>
    <row r="9" spans="1:21" ht="11.25">
      <c r="A9" s="48"/>
      <c r="B9" s="9"/>
      <c r="C9" s="26" t="s">
        <v>9</v>
      </c>
      <c r="D9" s="143">
        <v>1.7852092154802484</v>
      </c>
      <c r="E9" s="116">
        <v>1.9197036470684574</v>
      </c>
      <c r="F9" s="116">
        <v>2.005138170364791</v>
      </c>
      <c r="G9" s="116">
        <v>2.118509599831593</v>
      </c>
      <c r="H9" s="117">
        <v>2.147728692295264</v>
      </c>
      <c r="I9" s="77">
        <f>(H9/G9-1)*100</f>
        <v>1.379228702385582</v>
      </c>
      <c r="J9" s="62">
        <v>4.077695492624443</v>
      </c>
      <c r="K9" s="62">
        <v>1.144746532433274</v>
      </c>
      <c r="L9" s="62">
        <v>3.3631868235593743</v>
      </c>
      <c r="M9" s="65">
        <v>-1.146645279247835</v>
      </c>
      <c r="N9" s="62">
        <f t="shared" si="0"/>
        <v>0.05213017104907017</v>
      </c>
      <c r="O9" s="62">
        <f t="shared" si="0"/>
        <v>0.01648804836673218</v>
      </c>
      <c r="P9" s="63">
        <f t="shared" si="0"/>
        <v>0.049826464633321146</v>
      </c>
      <c r="Q9" s="64">
        <f t="shared" si="0"/>
        <v>-0.016780313469854938</v>
      </c>
      <c r="R9" s="62">
        <v>3.3207148950514096</v>
      </c>
      <c r="S9" s="62">
        <v>3.2682420566273436</v>
      </c>
      <c r="T9" s="63">
        <v>2.2163199442940567</v>
      </c>
      <c r="U9" s="64">
        <v>2.5551727493403575</v>
      </c>
    </row>
    <row r="10" spans="1:21" ht="11.25">
      <c r="A10" s="48"/>
      <c r="B10" s="9"/>
      <c r="C10" s="26" t="s">
        <v>10</v>
      </c>
      <c r="D10" s="143">
        <v>5.666032298412231</v>
      </c>
      <c r="E10" s="116">
        <v>5.989210960969075</v>
      </c>
      <c r="F10" s="116">
        <v>5.972137731175057</v>
      </c>
      <c r="G10" s="116">
        <v>6.640434832590144</v>
      </c>
      <c r="H10" s="117">
        <v>6.805870498465981</v>
      </c>
      <c r="I10" s="77">
        <f>(H10/G10-1)*100</f>
        <v>2.491337842273622</v>
      </c>
      <c r="J10" s="62">
        <v>3.2130817343733185</v>
      </c>
      <c r="K10" s="62">
        <v>-1.7180647683446892</v>
      </c>
      <c r="L10" s="62">
        <v>7.667417285005584</v>
      </c>
      <c r="M10" s="65">
        <v>-0.12089446379231106</v>
      </c>
      <c r="N10" s="62">
        <f t="shared" si="0"/>
        <v>0.13037251929766427</v>
      </c>
      <c r="O10" s="62">
        <f t="shared" si="0"/>
        <v>-0.07720312303637593</v>
      </c>
      <c r="P10" s="63">
        <f t="shared" si="0"/>
        <v>0.3383324789422326</v>
      </c>
      <c r="Q10" s="64">
        <f t="shared" si="0"/>
        <v>-0.005545535351994577</v>
      </c>
      <c r="R10" s="62">
        <v>2.4131724551696436</v>
      </c>
      <c r="S10" s="62">
        <v>1.45804855822432</v>
      </c>
      <c r="T10" s="63">
        <v>3.2719574003977527</v>
      </c>
      <c r="U10" s="64">
        <v>2.615394172827223</v>
      </c>
    </row>
    <row r="11" spans="1:21" ht="11.25">
      <c r="A11" s="48"/>
      <c r="B11" s="9"/>
      <c r="C11" s="26" t="s">
        <v>11</v>
      </c>
      <c r="D11" s="143">
        <v>2.034036014675662</v>
      </c>
      <c r="E11" s="116">
        <v>2.051513166136639</v>
      </c>
      <c r="F11" s="116">
        <v>1.9676827248467372</v>
      </c>
      <c r="G11" s="116">
        <v>2.198295194325315</v>
      </c>
      <c r="H11" s="117">
        <v>2.2102336634141557</v>
      </c>
      <c r="I11" s="77">
        <f>(H11/G11-1)*100</f>
        <v>0.5430785237423574</v>
      </c>
      <c r="J11" s="62">
        <v>-2.7688381451102515</v>
      </c>
      <c r="K11" s="62">
        <v>-5.775603895002433</v>
      </c>
      <c r="L11" s="62">
        <v>7.3435611553233</v>
      </c>
      <c r="M11" s="65">
        <v>0.06326830029189523</v>
      </c>
      <c r="N11" s="62">
        <f t="shared" si="0"/>
        <v>-0.0403312280827694</v>
      </c>
      <c r="O11" s="62">
        <f t="shared" si="0"/>
        <v>-0.08889911452661689</v>
      </c>
      <c r="P11" s="63">
        <f t="shared" si="0"/>
        <v>0.10676442487844705</v>
      </c>
      <c r="Q11" s="64">
        <f t="shared" si="0"/>
        <v>0.0009607551554786197</v>
      </c>
      <c r="R11" s="62">
        <v>3.7313893813931998</v>
      </c>
      <c r="S11" s="62">
        <v>1.7928799188292572</v>
      </c>
      <c r="T11" s="63">
        <v>4.077041555496649</v>
      </c>
      <c r="U11" s="64">
        <v>0.4795068476181683</v>
      </c>
    </row>
    <row r="12" spans="1:21" ht="11.25">
      <c r="A12" s="47"/>
      <c r="B12" s="8"/>
      <c r="C12" s="26"/>
      <c r="D12" s="143"/>
      <c r="E12" s="116"/>
      <c r="F12" s="116"/>
      <c r="G12" s="116"/>
      <c r="H12" s="117"/>
      <c r="I12" s="77"/>
      <c r="J12" s="62"/>
      <c r="K12" s="62"/>
      <c r="L12" s="62"/>
      <c r="M12" s="65"/>
      <c r="N12" s="62"/>
      <c r="O12" s="62"/>
      <c r="P12" s="63"/>
      <c r="Q12" s="64"/>
      <c r="R12" s="62"/>
      <c r="S12" s="62"/>
      <c r="T12" s="63"/>
      <c r="U12" s="64"/>
    </row>
    <row r="13" spans="1:21" s="7" customFormat="1" ht="11.25">
      <c r="A13" s="131"/>
      <c r="B13" s="9" t="s">
        <v>12</v>
      </c>
      <c r="C13" s="27"/>
      <c r="D13" s="144">
        <v>16.70089476528471</v>
      </c>
      <c r="E13" s="118">
        <v>16.52710146467129</v>
      </c>
      <c r="F13" s="118">
        <v>16.591003225327242</v>
      </c>
      <c r="G13" s="118">
        <v>17.562498340830544</v>
      </c>
      <c r="H13" s="119">
        <v>17.951625597408416</v>
      </c>
      <c r="I13" s="78">
        <f>(H13/G13-1)*100</f>
        <v>2.2156714211508444</v>
      </c>
      <c r="J13" s="66">
        <v>-1.9820584068526017</v>
      </c>
      <c r="K13" s="66">
        <v>0.49308851536750353</v>
      </c>
      <c r="L13" s="66">
        <v>4.1923963067241345</v>
      </c>
      <c r="M13" s="69">
        <v>-0.635175166113612</v>
      </c>
      <c r="N13" s="66">
        <f>D13/D$46*J13</f>
        <v>-0.23705080051394223</v>
      </c>
      <c r="O13" s="66">
        <f>E13/E$46*K13</f>
        <v>0.06114307928676581</v>
      </c>
      <c r="P13" s="67">
        <f>F13/F$46*L13</f>
        <v>0.5139250108380066</v>
      </c>
      <c r="Q13" s="68">
        <f>G13/G$46*M13</f>
        <v>-0.07705846469019911</v>
      </c>
      <c r="R13" s="66">
        <v>0.9604728481713778</v>
      </c>
      <c r="S13" s="66">
        <v>-0.10591792323842242</v>
      </c>
      <c r="T13" s="67">
        <v>1.5962368908081572</v>
      </c>
      <c r="U13" s="68">
        <v>2.869070208728644</v>
      </c>
    </row>
    <row r="14" spans="1:21" ht="11.25">
      <c r="A14" s="47"/>
      <c r="B14" s="8"/>
      <c r="C14" s="26"/>
      <c r="D14" s="143"/>
      <c r="E14" s="116"/>
      <c r="F14" s="116"/>
      <c r="G14" s="116"/>
      <c r="H14" s="117"/>
      <c r="I14" s="77"/>
      <c r="J14" s="62"/>
      <c r="K14" s="62"/>
      <c r="L14" s="62"/>
      <c r="M14" s="65"/>
      <c r="N14" s="62"/>
      <c r="O14" s="62"/>
      <c r="P14" s="63"/>
      <c r="Q14" s="64"/>
      <c r="R14" s="62"/>
      <c r="S14" s="62"/>
      <c r="T14" s="63"/>
      <c r="U14" s="64"/>
    </row>
    <row r="15" spans="1:21" ht="14.25" customHeight="1">
      <c r="A15" s="132"/>
      <c r="B15" s="9" t="s">
        <v>13</v>
      </c>
      <c r="C15" s="28"/>
      <c r="D15" s="144">
        <f>SUM(D16:D19)</f>
        <v>26.986333000000002</v>
      </c>
      <c r="E15" s="118">
        <f>SUM(E16:E19)</f>
        <v>24.139660000000003</v>
      </c>
      <c r="F15" s="118">
        <f>SUM(F16:F19)</f>
        <v>25.05628070389479</v>
      </c>
      <c r="G15" s="118">
        <f>SUM(G16:G19)</f>
        <v>26.401414</v>
      </c>
      <c r="H15" s="119">
        <f>SUM(H16:H19)</f>
        <v>27.37863028808944</v>
      </c>
      <c r="I15" s="78">
        <f>(H15/G15-1)*100</f>
        <v>3.701378600742533</v>
      </c>
      <c r="J15" s="66">
        <v>-13.54395499958278</v>
      </c>
      <c r="K15" s="66">
        <v>3.3692597556617585</v>
      </c>
      <c r="L15" s="66">
        <v>5.014616958984803</v>
      </c>
      <c r="M15" s="69">
        <v>4.443306031093613</v>
      </c>
      <c r="N15" s="66">
        <f aca="true" t="shared" si="1" ref="N15:Q19">D15/D$46*J15</f>
        <v>-2.6174272284149813</v>
      </c>
      <c r="O15" s="66">
        <f t="shared" si="1"/>
        <v>0.6102269298732775</v>
      </c>
      <c r="P15" s="67">
        <f t="shared" si="1"/>
        <v>0.9283658298514662</v>
      </c>
      <c r="Q15" s="68">
        <f t="shared" si="1"/>
        <v>0.8103524683137037</v>
      </c>
      <c r="R15" s="66">
        <v>3.464630072918638</v>
      </c>
      <c r="S15" s="66">
        <v>0.4139498443395411</v>
      </c>
      <c r="T15" s="67">
        <v>0.33693464331742007</v>
      </c>
      <c r="U15" s="68">
        <v>-0.7103637930900248</v>
      </c>
    </row>
    <row r="16" spans="1:21" ht="11.25">
      <c r="A16" s="47"/>
      <c r="B16" s="8"/>
      <c r="C16" s="26" t="s">
        <v>14</v>
      </c>
      <c r="D16" s="143">
        <v>16.733</v>
      </c>
      <c r="E16" s="116">
        <v>14.252</v>
      </c>
      <c r="F16" s="116">
        <v>15.003</v>
      </c>
      <c r="G16" s="116">
        <v>15.943999999999999</v>
      </c>
      <c r="H16" s="117">
        <v>16.832</v>
      </c>
      <c r="I16" s="77">
        <f>(H16/G16-1)*100</f>
        <v>5.569493226292033</v>
      </c>
      <c r="J16" s="62">
        <v>-18.050112093207687</v>
      </c>
      <c r="K16" s="62">
        <v>5.483470641680114</v>
      </c>
      <c r="L16" s="62">
        <v>7.125423162728325</v>
      </c>
      <c r="M16" s="65">
        <v>7.640632645501185</v>
      </c>
      <c r="N16" s="62">
        <f t="shared" si="1"/>
        <v>-2.162912512594494</v>
      </c>
      <c r="O16" s="62">
        <f t="shared" si="1"/>
        <v>0.5863501794517008</v>
      </c>
      <c r="P16" s="63">
        <f t="shared" si="1"/>
        <v>0.7898662306443457</v>
      </c>
      <c r="Q16" s="64">
        <f t="shared" si="1"/>
        <v>0.8415252494425267</v>
      </c>
      <c r="R16" s="62">
        <v>3.9330419968891306</v>
      </c>
      <c r="S16" s="62">
        <v>-0.20290835306052202</v>
      </c>
      <c r="T16" s="63">
        <v>-0.7965842467499442</v>
      </c>
      <c r="U16" s="64">
        <v>-1.9241241604647001</v>
      </c>
    </row>
    <row r="17" spans="1:21" ht="11.25">
      <c r="A17" s="47"/>
      <c r="B17" s="8"/>
      <c r="C17" s="26" t="s">
        <v>15</v>
      </c>
      <c r="D17" s="143">
        <v>7.2903329999999995</v>
      </c>
      <c r="E17" s="116">
        <v>6.81926</v>
      </c>
      <c r="F17" s="116">
        <v>6.856880703894788</v>
      </c>
      <c r="G17" s="116">
        <v>7.211414</v>
      </c>
      <c r="H17" s="117">
        <v>7.284830288089437</v>
      </c>
      <c r="I17" s="77">
        <f>(H17/G17-1)*100</f>
        <v>1.0180567651425498</v>
      </c>
      <c r="J17" s="62">
        <v>-9.260352666230602</v>
      </c>
      <c r="K17" s="62">
        <v>-1.5385680666527577</v>
      </c>
      <c r="L17" s="62">
        <v>2.8059383241931926</v>
      </c>
      <c r="M17" s="65">
        <v>-1.2531214416983971</v>
      </c>
      <c r="N17" s="62">
        <f t="shared" si="1"/>
        <v>-0.4834595363195129</v>
      </c>
      <c r="O17" s="62">
        <f t="shared" si="1"/>
        <v>-0.07871902197239306</v>
      </c>
      <c r="P17" s="63">
        <f t="shared" si="1"/>
        <v>0.1421574061903791</v>
      </c>
      <c r="Q17" s="64">
        <f t="shared" si="1"/>
        <v>-0.06242436533889521</v>
      </c>
      <c r="R17" s="62">
        <v>3.084364097684741</v>
      </c>
      <c r="S17" s="62">
        <v>2.122913622029074</v>
      </c>
      <c r="T17" s="63">
        <v>2.3</v>
      </c>
      <c r="U17" s="64">
        <v>2.3</v>
      </c>
    </row>
    <row r="18" spans="1:21" ht="11.25">
      <c r="A18" s="47"/>
      <c r="B18" s="8"/>
      <c r="C18" s="26" t="s">
        <v>16</v>
      </c>
      <c r="D18" s="143">
        <v>2.231</v>
      </c>
      <c r="E18" s="116">
        <v>2.3133999999999997</v>
      </c>
      <c r="F18" s="116">
        <v>2.4134</v>
      </c>
      <c r="G18" s="116">
        <v>2.455</v>
      </c>
      <c r="H18" s="117">
        <v>2.4818</v>
      </c>
      <c r="I18" s="77">
        <f>(H18/G18-1)*100</f>
        <v>1.0916496945009957</v>
      </c>
      <c r="J18" s="62">
        <v>2.4473330345136617</v>
      </c>
      <c r="K18" s="62">
        <v>4.919166594622652</v>
      </c>
      <c r="L18" s="62">
        <v>0.38120493909008246</v>
      </c>
      <c r="M18" s="65">
        <v>1.2464358452138384</v>
      </c>
      <c r="N18" s="62">
        <f t="shared" si="1"/>
        <v>0.03910010119979672</v>
      </c>
      <c r="O18" s="62">
        <f t="shared" si="1"/>
        <v>0.08538232726126778</v>
      </c>
      <c r="P18" s="63">
        <f t="shared" si="1"/>
        <v>0.006797553018024917</v>
      </c>
      <c r="Q18" s="64">
        <f t="shared" si="1"/>
        <v>0.02113790648936749</v>
      </c>
      <c r="R18" s="62">
        <v>1.2163108155407798</v>
      </c>
      <c r="S18" s="62">
        <v>-0.5685563612392741</v>
      </c>
      <c r="T18" s="63">
        <v>1.3374060926277451</v>
      </c>
      <c r="U18" s="64">
        <v>-0.15288059221113315</v>
      </c>
    </row>
    <row r="19" spans="1:21" ht="11.25">
      <c r="A19" s="47"/>
      <c r="B19" s="8"/>
      <c r="C19" s="26" t="s">
        <v>17</v>
      </c>
      <c r="D19" s="143">
        <v>0.732</v>
      </c>
      <c r="E19" s="116">
        <v>0.755</v>
      </c>
      <c r="F19" s="116">
        <v>0.783</v>
      </c>
      <c r="G19" s="116">
        <v>0.7909999999999999</v>
      </c>
      <c r="H19" s="117">
        <v>0.78</v>
      </c>
      <c r="I19" s="77">
        <f>(H19/G19-1)*100</f>
        <v>-1.3906447534765998</v>
      </c>
      <c r="J19" s="62">
        <v>-1.9372943522570552</v>
      </c>
      <c r="K19" s="62">
        <v>3.0387510494510366</v>
      </c>
      <c r="L19" s="62">
        <v>-1.8072259451569863</v>
      </c>
      <c r="M19" s="65">
        <v>1.8509388926582346</v>
      </c>
      <c r="N19" s="62">
        <f t="shared" si="1"/>
        <v>-0.010155280700768776</v>
      </c>
      <c r="O19" s="62">
        <f t="shared" si="1"/>
        <v>0.01721344513270299</v>
      </c>
      <c r="P19" s="63">
        <f t="shared" si="1"/>
        <v>-0.010455360001284738</v>
      </c>
      <c r="Q19" s="64">
        <f t="shared" si="1"/>
        <v>0.010113677720705854</v>
      </c>
      <c r="R19" s="62">
        <v>5.179717224237336</v>
      </c>
      <c r="S19" s="62">
        <v>0.6501032041339982</v>
      </c>
      <c r="T19" s="63">
        <v>2.881003555430567</v>
      </c>
      <c r="U19" s="64">
        <v>-3.1826742898768714</v>
      </c>
    </row>
    <row r="20" spans="1:21" ht="11.25">
      <c r="A20" s="47"/>
      <c r="B20" s="8"/>
      <c r="C20" s="26"/>
      <c r="D20" s="143"/>
      <c r="E20" s="116"/>
      <c r="F20" s="116"/>
      <c r="G20" s="116"/>
      <c r="H20" s="117"/>
      <c r="I20" s="77"/>
      <c r="J20" s="62"/>
      <c r="K20" s="62"/>
      <c r="L20" s="62"/>
      <c r="M20" s="65"/>
      <c r="N20" s="62"/>
      <c r="O20" s="62"/>
      <c r="P20" s="63"/>
      <c r="Q20" s="64"/>
      <c r="R20" s="62"/>
      <c r="S20" s="62"/>
      <c r="T20" s="63"/>
      <c r="U20" s="64"/>
    </row>
    <row r="21" spans="1:21" ht="11.25">
      <c r="A21" s="132"/>
      <c r="B21" s="9" t="s">
        <v>18</v>
      </c>
      <c r="C21" s="26"/>
      <c r="D21" s="144">
        <f>D22+D23</f>
        <v>3.6917881047450196</v>
      </c>
      <c r="E21" s="118">
        <f>E22+E23</f>
        <v>3.532743673706845</v>
      </c>
      <c r="F21" s="118">
        <f>F22+F23</f>
        <v>3.560055002386763</v>
      </c>
      <c r="G21" s="118">
        <f>G22+G23</f>
        <v>3.639662730035091</v>
      </c>
      <c r="H21" s="119">
        <f>H22+H23</f>
        <v>3.6833111870983726</v>
      </c>
      <c r="I21" s="78">
        <f>(H21/G21-1)*100</f>
        <v>1.1992445537078789</v>
      </c>
      <c r="J21" s="66">
        <v>-5.913444684637355</v>
      </c>
      <c r="K21" s="66">
        <v>-0.8051519401893188</v>
      </c>
      <c r="L21" s="66">
        <v>-0.13930740573157152</v>
      </c>
      <c r="M21" s="69">
        <v>0.9424134047136477</v>
      </c>
      <c r="N21" s="66">
        <f aca="true" t="shared" si="2" ref="N21:Q23">D21/D$46*J21</f>
        <v>-0.15633727707575185</v>
      </c>
      <c r="O21" s="66">
        <f t="shared" si="2"/>
        <v>-0.021341045770964698</v>
      </c>
      <c r="P21" s="67">
        <f t="shared" si="2"/>
        <v>-0.003664339369544219</v>
      </c>
      <c r="Q21" s="68">
        <f t="shared" si="2"/>
        <v>0.023694259589737175</v>
      </c>
      <c r="R21" s="66">
        <v>1.7062853470046946</v>
      </c>
      <c r="S21" s="66">
        <v>1.5910534878283613</v>
      </c>
      <c r="T21" s="67">
        <v>2.3787587692461614</v>
      </c>
      <c r="U21" s="68">
        <v>0.25443333513783273</v>
      </c>
    </row>
    <row r="22" spans="1:21" ht="11.25">
      <c r="A22" s="47"/>
      <c r="B22" s="8"/>
      <c r="C22" s="26" t="s">
        <v>19</v>
      </c>
      <c r="D22" s="143">
        <v>2.3127881047450196</v>
      </c>
      <c r="E22" s="116">
        <v>2.1331549456385117</v>
      </c>
      <c r="F22" s="116">
        <v>2.146614463027263</v>
      </c>
      <c r="G22" s="116">
        <v>2.1107758441857003</v>
      </c>
      <c r="H22" s="117">
        <v>2.1422616298326504</v>
      </c>
      <c r="I22" s="77">
        <f>(H22/G22-1)*100</f>
        <v>1.4916688445947512</v>
      </c>
      <c r="J22" s="62">
        <v>-8.84872739062773</v>
      </c>
      <c r="K22" s="62">
        <v>-1.1831108966711668</v>
      </c>
      <c r="L22" s="62">
        <v>-3.977542460813595</v>
      </c>
      <c r="M22" s="65">
        <v>1.49166884459477</v>
      </c>
      <c r="N22" s="62">
        <f t="shared" si="2"/>
        <v>-0.1465554250582817</v>
      </c>
      <c r="O22" s="62">
        <f t="shared" si="2"/>
        <v>-0.0189353607164694</v>
      </c>
      <c r="P22" s="63">
        <f t="shared" si="2"/>
        <v>-0.06308609590956632</v>
      </c>
      <c r="Q22" s="64">
        <f t="shared" si="2"/>
        <v>0.021749790612729122</v>
      </c>
      <c r="R22" s="62">
        <v>1.1867905056759156</v>
      </c>
      <c r="S22" s="62">
        <v>1.8357980622131436</v>
      </c>
      <c r="T22" s="63">
        <v>2.4036054081121705</v>
      </c>
      <c r="U22" s="64">
        <v>0</v>
      </c>
    </row>
    <row r="23" spans="1:21" ht="11.25">
      <c r="A23" s="47"/>
      <c r="B23" s="8"/>
      <c r="C23" s="26" t="s">
        <v>20</v>
      </c>
      <c r="D23" s="143">
        <v>1.379</v>
      </c>
      <c r="E23" s="116">
        <v>1.3995887280683332</v>
      </c>
      <c r="F23" s="116">
        <v>1.4134405393595</v>
      </c>
      <c r="G23" s="116">
        <v>1.5288868858493907</v>
      </c>
      <c r="H23" s="117">
        <v>1.5410495572657221</v>
      </c>
      <c r="I23" s="77">
        <f>(H23/G23-1)*100</f>
        <v>0.7955246087139045</v>
      </c>
      <c r="J23" s="62">
        <v>-0.9905390091636121</v>
      </c>
      <c r="K23" s="62">
        <v>-0.2290934159252771</v>
      </c>
      <c r="L23" s="62">
        <v>5.689880771841771</v>
      </c>
      <c r="M23" s="65">
        <v>0.18411328093141321</v>
      </c>
      <c r="N23" s="62">
        <f t="shared" si="2"/>
        <v>-0.009781852017470283</v>
      </c>
      <c r="O23" s="62">
        <f t="shared" si="2"/>
        <v>-0.002405685054495253</v>
      </c>
      <c r="P23" s="63">
        <f t="shared" si="2"/>
        <v>0.05942175654002188</v>
      </c>
      <c r="Q23" s="64">
        <f t="shared" si="2"/>
        <v>0.0019444689770083024</v>
      </c>
      <c r="R23" s="62">
        <v>2.508404447892417</v>
      </c>
      <c r="S23" s="62">
        <v>1.2215978499877735</v>
      </c>
      <c r="T23" s="63">
        <v>2.3444753946146903</v>
      </c>
      <c r="U23" s="64">
        <v>0.6102877070619002</v>
      </c>
    </row>
    <row r="24" spans="1:21" ht="11.25">
      <c r="A24" s="47"/>
      <c r="B24" s="8"/>
      <c r="C24" s="26"/>
      <c r="D24" s="143"/>
      <c r="E24" s="116"/>
      <c r="F24" s="116"/>
      <c r="G24" s="116"/>
      <c r="H24" s="117"/>
      <c r="I24" s="77"/>
      <c r="J24" s="62"/>
      <c r="K24" s="62"/>
      <c r="L24" s="62"/>
      <c r="M24" s="65"/>
      <c r="N24" s="62"/>
      <c r="O24" s="62"/>
      <c r="P24" s="63"/>
      <c r="Q24" s="64"/>
      <c r="R24" s="62"/>
      <c r="S24" s="62"/>
      <c r="T24" s="63"/>
      <c r="U24" s="64"/>
    </row>
    <row r="25" spans="1:21" ht="11.25">
      <c r="A25" s="132"/>
      <c r="B25" s="9" t="s">
        <v>21</v>
      </c>
      <c r="C25" s="26"/>
      <c r="D25" s="144">
        <v>8.261</v>
      </c>
      <c r="E25" s="118">
        <v>7.333000000000001</v>
      </c>
      <c r="F25" s="118">
        <v>7.871</v>
      </c>
      <c r="G25" s="118">
        <v>8.036</v>
      </c>
      <c r="H25" s="119">
        <v>7.888999999999999</v>
      </c>
      <c r="I25" s="78">
        <f>(H25/G25-1)*100</f>
        <v>-1.8292682926829285</v>
      </c>
      <c r="J25" s="66">
        <v>-11.051930758988007</v>
      </c>
      <c r="K25" s="66">
        <v>7.227601254602462</v>
      </c>
      <c r="L25" s="66">
        <v>0.3176216490916204</v>
      </c>
      <c r="M25" s="69">
        <v>-0.6470881035340881</v>
      </c>
      <c r="N25" s="66">
        <f>D25/D$46*J25</f>
        <v>-0.6538167105387274</v>
      </c>
      <c r="O25" s="66">
        <f>E25/E$46*K25</f>
        <v>0.3976505575436875</v>
      </c>
      <c r="P25" s="67">
        <f>F25/F$46*L25</f>
        <v>0.018471611462025195</v>
      </c>
      <c r="Q25" s="68">
        <f>G25/G$46*M25</f>
        <v>-0.035920625406768124</v>
      </c>
      <c r="R25" s="66">
        <v>-0.20413718018507154</v>
      </c>
      <c r="S25" s="66">
        <v>0.10174233753021156</v>
      </c>
      <c r="T25" s="67">
        <v>1.7730496453900457</v>
      </c>
      <c r="U25" s="68">
        <v>-1.1898797595190445</v>
      </c>
    </row>
    <row r="26" spans="1:21" ht="11.25">
      <c r="A26" s="47"/>
      <c r="B26" s="8"/>
      <c r="C26" s="26"/>
      <c r="D26" s="143"/>
      <c r="E26" s="116"/>
      <c r="F26" s="116"/>
      <c r="G26" s="116"/>
      <c r="H26" s="117"/>
      <c r="I26" s="77"/>
      <c r="J26" s="62"/>
      <c r="K26" s="62"/>
      <c r="L26" s="62"/>
      <c r="M26" s="65"/>
      <c r="N26" s="62"/>
      <c r="O26" s="62"/>
      <c r="P26" s="63"/>
      <c r="Q26" s="64"/>
      <c r="R26" s="62"/>
      <c r="S26" s="62"/>
      <c r="T26" s="63"/>
      <c r="U26" s="64"/>
    </row>
    <row r="27" spans="1:21" ht="11.25">
      <c r="A27" s="132"/>
      <c r="B27" s="9" t="s">
        <v>22</v>
      </c>
      <c r="C27" s="26"/>
      <c r="D27" s="144">
        <f>SUM(D28:D31)</f>
        <v>8.262604624211399</v>
      </c>
      <c r="E27" s="118">
        <f>SUM(E28:E31)</f>
        <v>8.108752535435467</v>
      </c>
      <c r="F27" s="118">
        <f>SUM(F28:F31)</f>
        <v>8.306095595742526</v>
      </c>
      <c r="G27" s="118">
        <f>SUM(G28:G31)</f>
        <v>8.496639275088995</v>
      </c>
      <c r="H27" s="119">
        <f>SUM(H28:H31)</f>
        <v>8.623791686221448</v>
      </c>
      <c r="I27" s="78">
        <f>(H27/G27-1)*100</f>
        <v>1.4965024054304221</v>
      </c>
      <c r="J27" s="66">
        <v>-3.461663857237369</v>
      </c>
      <c r="K27" s="66">
        <v>0.6705734402716672</v>
      </c>
      <c r="L27" s="66">
        <v>-1.6637130129793007</v>
      </c>
      <c r="M27" s="69">
        <v>-2.0710582167382796</v>
      </c>
      <c r="N27" s="66">
        <f aca="true" t="shared" si="3" ref="N27:Q31">D27/D$46*J27</f>
        <v>-0.204826952840504</v>
      </c>
      <c r="O27" s="66">
        <f t="shared" si="3"/>
        <v>0.040796802021767706</v>
      </c>
      <c r="P27" s="67">
        <f t="shared" si="3"/>
        <v>-0.10210337901899591</v>
      </c>
      <c r="Q27" s="68">
        <f t="shared" si="3"/>
        <v>-0.12155701684802749</v>
      </c>
      <c r="R27" s="66">
        <v>1.6569945034288196</v>
      </c>
      <c r="S27" s="66">
        <v>1.7513865412467169</v>
      </c>
      <c r="T27" s="67">
        <v>4.024694610159656</v>
      </c>
      <c r="U27" s="68">
        <v>3.6430094691153556</v>
      </c>
    </row>
    <row r="28" spans="1:21" ht="11.25">
      <c r="A28" s="47"/>
      <c r="B28" s="8"/>
      <c r="C28" s="26" t="s">
        <v>23</v>
      </c>
      <c r="D28" s="143">
        <v>2.060880602211398</v>
      </c>
      <c r="E28" s="116">
        <v>2.080056270435467</v>
      </c>
      <c r="F28" s="116">
        <v>2.183054115742528</v>
      </c>
      <c r="G28" s="116">
        <v>2.2731832305189963</v>
      </c>
      <c r="H28" s="117">
        <v>2.327091686221449</v>
      </c>
      <c r="I28" s="77">
        <f>(H28/G28-1)*100</f>
        <v>2.3714962779372906</v>
      </c>
      <c r="J28" s="62">
        <v>-1.174233402955437</v>
      </c>
      <c r="K28" s="62">
        <v>4.9553984965931335</v>
      </c>
      <c r="L28" s="62">
        <v>0.31629895780605466</v>
      </c>
      <c r="M28" s="65">
        <v>-1.1650677041405828</v>
      </c>
      <c r="N28" s="62">
        <f t="shared" si="3"/>
        <v>-0.017329758103546256</v>
      </c>
      <c r="O28" s="62">
        <f t="shared" si="3"/>
        <v>0.07733558848854384</v>
      </c>
      <c r="P28" s="63">
        <f t="shared" si="3"/>
        <v>0.00510184239961813</v>
      </c>
      <c r="Q28" s="64">
        <f t="shared" si="3"/>
        <v>-0.018294736264346533</v>
      </c>
      <c r="R28" s="62">
        <v>2.1297009941566643</v>
      </c>
      <c r="S28" s="62">
        <v>-0.0035376637541588707</v>
      </c>
      <c r="T28" s="63">
        <v>3.800259905311009</v>
      </c>
      <c r="U28" s="64">
        <v>3.5782530527681047</v>
      </c>
    </row>
    <row r="29" spans="1:21" ht="11.25">
      <c r="A29" s="47"/>
      <c r="B29" s="8"/>
      <c r="C29" s="26" t="s">
        <v>24</v>
      </c>
      <c r="D29" s="143">
        <v>2.4760563720000004</v>
      </c>
      <c r="E29" s="116">
        <v>2.3248014649999997</v>
      </c>
      <c r="F29" s="116">
        <v>2.2871374799999997</v>
      </c>
      <c r="G29" s="116">
        <v>2.33485604457</v>
      </c>
      <c r="H29" s="117">
        <v>2.266</v>
      </c>
      <c r="I29" s="77">
        <f>(H29/G29-1)*100</f>
        <v>-2.9490488173835483</v>
      </c>
      <c r="J29" s="62">
        <v>-6.195266846556024</v>
      </c>
      <c r="K29" s="62">
        <v>-3.0982704285874973</v>
      </c>
      <c r="L29" s="62">
        <v>-0.034565946307054674</v>
      </c>
      <c r="M29" s="65">
        <v>-4.81126973287617</v>
      </c>
      <c r="N29" s="62">
        <f t="shared" si="3"/>
        <v>-0.10985144752699652</v>
      </c>
      <c r="O29" s="62">
        <f t="shared" si="3"/>
        <v>-0.05404193847011415</v>
      </c>
      <c r="P29" s="63">
        <f t="shared" si="3"/>
        <v>-0.000584124601977248</v>
      </c>
      <c r="Q29" s="64">
        <f t="shared" si="3"/>
        <v>-0.07759975685557614</v>
      </c>
      <c r="R29" s="62">
        <v>0.09228187919461561</v>
      </c>
      <c r="S29" s="62">
        <v>1.5254379347916824</v>
      </c>
      <c r="T29" s="63">
        <v>2.1216874432427915</v>
      </c>
      <c r="U29" s="64">
        <v>1.9563459983831564</v>
      </c>
    </row>
    <row r="30" spans="1:21" ht="11.25">
      <c r="A30" s="47"/>
      <c r="B30" s="8"/>
      <c r="C30" s="26" t="s">
        <v>25</v>
      </c>
      <c r="D30" s="143">
        <v>2.8256676499999998</v>
      </c>
      <c r="E30" s="116">
        <v>2.7718948</v>
      </c>
      <c r="F30" s="116">
        <v>2.895904</v>
      </c>
      <c r="G30" s="116">
        <v>2.9373999999999993</v>
      </c>
      <c r="H30" s="117">
        <v>3.0571</v>
      </c>
      <c r="I30" s="77">
        <f>(H30/G30-1)*100</f>
        <v>4.075032341526552</v>
      </c>
      <c r="J30" s="62">
        <v>-4.007044140523732</v>
      </c>
      <c r="K30" s="62">
        <v>1.7940327316895122</v>
      </c>
      <c r="L30" s="62">
        <v>-3.684652529918111</v>
      </c>
      <c r="M30" s="65">
        <v>-0.9379042690814998</v>
      </c>
      <c r="N30" s="62">
        <f t="shared" si="3"/>
        <v>-0.08108311874400889</v>
      </c>
      <c r="O30" s="62">
        <f t="shared" si="3"/>
        <v>0.03731065147343895</v>
      </c>
      <c r="P30" s="63">
        <f t="shared" si="3"/>
        <v>-0.07883979317775272</v>
      </c>
      <c r="Q30" s="64">
        <f t="shared" si="3"/>
        <v>-0.01903102365300911</v>
      </c>
      <c r="R30" s="62">
        <v>2.1918589297710014</v>
      </c>
      <c r="S30" s="62">
        <v>2.6325447034305114</v>
      </c>
      <c r="T30" s="63">
        <v>5.313351498637587</v>
      </c>
      <c r="U30" s="64">
        <v>5.060398302318021</v>
      </c>
    </row>
    <row r="31" spans="1:21" ht="11.25">
      <c r="A31" s="47"/>
      <c r="B31" s="8"/>
      <c r="C31" s="26" t="s">
        <v>26</v>
      </c>
      <c r="D31" s="143">
        <v>0.9</v>
      </c>
      <c r="E31" s="116">
        <v>0.932</v>
      </c>
      <c r="F31" s="116">
        <v>0.94</v>
      </c>
      <c r="G31" s="116">
        <v>0.9511999999999999</v>
      </c>
      <c r="H31" s="117">
        <v>0.9735999999999999</v>
      </c>
      <c r="I31" s="77">
        <f>(H31/G31-1)*100</f>
        <v>2.354920100925151</v>
      </c>
      <c r="J31" s="62">
        <v>0.5333333333333172</v>
      </c>
      <c r="K31" s="62">
        <v>-2.8326180257510742</v>
      </c>
      <c r="L31" s="62">
        <v>-4.000000000000043</v>
      </c>
      <c r="M31" s="65">
        <v>-1.0092514718250811</v>
      </c>
      <c r="N31" s="62">
        <f t="shared" si="3"/>
        <v>0.0034373715340479728</v>
      </c>
      <c r="O31" s="62">
        <f t="shared" si="3"/>
        <v>-0.01980749947010072</v>
      </c>
      <c r="P31" s="63">
        <f t="shared" si="3"/>
        <v>-0.027781303638884588</v>
      </c>
      <c r="Q31" s="64">
        <f t="shared" si="3"/>
        <v>-0.0066315000750958595</v>
      </c>
      <c r="R31" s="62">
        <v>3.0061892130857757</v>
      </c>
      <c r="S31" s="62">
        <v>3.7985865724381824</v>
      </c>
      <c r="T31" s="63">
        <v>5.407801418439718</v>
      </c>
      <c r="U31" s="64">
        <v>3.398470688190315</v>
      </c>
    </row>
    <row r="32" spans="1:21" ht="11.25">
      <c r="A32" s="47"/>
      <c r="B32" s="8"/>
      <c r="C32" s="26"/>
      <c r="D32" s="143"/>
      <c r="E32" s="116"/>
      <c r="F32" s="116"/>
      <c r="G32" s="116"/>
      <c r="H32" s="117"/>
      <c r="I32" s="77"/>
      <c r="J32" s="62"/>
      <c r="K32" s="62"/>
      <c r="L32" s="62"/>
      <c r="M32" s="65"/>
      <c r="N32" s="62"/>
      <c r="O32" s="62"/>
      <c r="P32" s="63"/>
      <c r="Q32" s="64"/>
      <c r="R32" s="62"/>
      <c r="S32" s="62"/>
      <c r="T32" s="63"/>
      <c r="U32" s="64"/>
    </row>
    <row r="33" spans="1:21" ht="11.25">
      <c r="A33" s="49" t="s">
        <v>27</v>
      </c>
      <c r="B33" s="10"/>
      <c r="C33" s="29"/>
      <c r="D33" s="145">
        <f>SUM(D34:D40)</f>
        <v>40.83155339971363</v>
      </c>
      <c r="E33" s="120">
        <f>SUM(E34:E40)</f>
        <v>38.22403291360505</v>
      </c>
      <c r="F33" s="120">
        <f>SUM(F34:F40)</f>
        <v>37.624780093805676</v>
      </c>
      <c r="G33" s="120">
        <f>SUM(G34:G40)</f>
        <v>42.353406782322125</v>
      </c>
      <c r="H33" s="121">
        <f>SUM(H34:H40)</f>
        <v>44.31591928438368</v>
      </c>
      <c r="I33" s="79">
        <f aca="true" t="shared" si="4" ref="I33:I40">(H33/G33-1)*100</f>
        <v>4.633659134312396</v>
      </c>
      <c r="J33" s="71">
        <v>-2.15079217027197</v>
      </c>
      <c r="K33" s="71">
        <v>-4.269040518572069</v>
      </c>
      <c r="L33" s="71">
        <v>6.759330471684322</v>
      </c>
      <c r="M33" s="72">
        <v>0.003276686724944966</v>
      </c>
      <c r="N33" s="71">
        <f aca="true" t="shared" si="5" ref="N33:Q40">D33/D$46*J33</f>
        <v>-0.6288970942589421</v>
      </c>
      <c r="O33" s="71">
        <f t="shared" si="5"/>
        <v>-1.22431313632224</v>
      </c>
      <c r="P33" s="71">
        <f t="shared" si="5"/>
        <v>1.8790676969373783</v>
      </c>
      <c r="Q33" s="72">
        <f t="shared" si="5"/>
        <v>0.0009586582563312565</v>
      </c>
      <c r="R33" s="71">
        <v>-4.328344345749713</v>
      </c>
      <c r="S33" s="71">
        <v>2.8217644441516683</v>
      </c>
      <c r="T33" s="71">
        <v>5.440762443799969</v>
      </c>
      <c r="U33" s="72">
        <v>4.630230729431801</v>
      </c>
    </row>
    <row r="34" spans="1:21" ht="11.25">
      <c r="A34" s="47"/>
      <c r="B34" s="8"/>
      <c r="C34" s="26" t="s">
        <v>28</v>
      </c>
      <c r="D34" s="143">
        <v>11.146741582799939</v>
      </c>
      <c r="E34" s="116">
        <v>8.878084205842796</v>
      </c>
      <c r="F34" s="116">
        <v>9.68090836061248</v>
      </c>
      <c r="G34" s="116">
        <v>11.293198872201915</v>
      </c>
      <c r="H34" s="117">
        <v>11.987438935474177</v>
      </c>
      <c r="I34" s="77">
        <f t="shared" si="4"/>
        <v>6.147417318410353</v>
      </c>
      <c r="J34" s="62">
        <v>-0.2218828862252309</v>
      </c>
      <c r="K34" s="62">
        <v>-2.4562137615375548</v>
      </c>
      <c r="L34" s="62">
        <v>-0.27187115930617267</v>
      </c>
      <c r="M34" s="65">
        <v>-2.553732316540632</v>
      </c>
      <c r="N34" s="62">
        <f t="shared" si="5"/>
        <v>-0.01771156666584649</v>
      </c>
      <c r="O34" s="62">
        <f t="shared" si="5"/>
        <v>-0.16361049034787656</v>
      </c>
      <c r="P34" s="63">
        <f t="shared" si="5"/>
        <v>-0.019446615369553964</v>
      </c>
      <c r="Q34" s="64">
        <f t="shared" si="5"/>
        <v>-0.19921998097525517</v>
      </c>
      <c r="R34" s="62">
        <v>-20.17553385425832</v>
      </c>
      <c r="S34" s="62">
        <v>11.78852868834359</v>
      </c>
      <c r="T34" s="63">
        <v>16.972344960884598</v>
      </c>
      <c r="U34" s="64">
        <v>8.929176911336882</v>
      </c>
    </row>
    <row r="35" spans="1:21" ht="11.25">
      <c r="A35" s="47"/>
      <c r="B35" s="8"/>
      <c r="C35" s="26" t="s">
        <v>29</v>
      </c>
      <c r="D35" s="143">
        <v>3.188735950831229</v>
      </c>
      <c r="E35" s="116">
        <v>3.310202190821926</v>
      </c>
      <c r="F35" s="116">
        <v>3.2605212949194833</v>
      </c>
      <c r="G35" s="116">
        <v>3.387686495273965</v>
      </c>
      <c r="H35" s="117">
        <v>3.4237050498343335</v>
      </c>
      <c r="I35" s="77">
        <f t="shared" si="4"/>
        <v>1.0632198289486583</v>
      </c>
      <c r="J35" s="62">
        <v>0.09660125897114824</v>
      </c>
      <c r="K35" s="62">
        <v>-2.761340346934162</v>
      </c>
      <c r="L35" s="62">
        <v>1.8559966917741377</v>
      </c>
      <c r="M35" s="65">
        <v>-1.685499843513469</v>
      </c>
      <c r="N35" s="62">
        <f t="shared" si="5"/>
        <v>0.002205903873920588</v>
      </c>
      <c r="O35" s="62">
        <f t="shared" si="5"/>
        <v>-0.06858042725955456</v>
      </c>
      <c r="P35" s="63">
        <f t="shared" si="5"/>
        <v>0.04471250636746165</v>
      </c>
      <c r="Q35" s="64">
        <f t="shared" si="5"/>
        <v>-0.03944323029025488</v>
      </c>
      <c r="R35" s="62">
        <v>3.709044300248351</v>
      </c>
      <c r="S35" s="62">
        <v>1.2962936954903483</v>
      </c>
      <c r="T35" s="63">
        <v>2.0069045836453085</v>
      </c>
      <c r="U35" s="64">
        <v>2.795843612170131</v>
      </c>
    </row>
    <row r="36" spans="1:21" ht="11.25">
      <c r="A36" s="47"/>
      <c r="B36" s="8"/>
      <c r="C36" s="26" t="s">
        <v>30</v>
      </c>
      <c r="D36" s="143">
        <v>8.592124728161064</v>
      </c>
      <c r="E36" s="116">
        <v>8.361558051224376</v>
      </c>
      <c r="F36" s="116">
        <v>8.246048399361422</v>
      </c>
      <c r="G36" s="116">
        <v>8.616254286109234</v>
      </c>
      <c r="H36" s="117">
        <v>8.888417395127176</v>
      </c>
      <c r="I36" s="77">
        <f t="shared" si="4"/>
        <v>3.1587172335049596</v>
      </c>
      <c r="J36" s="62">
        <v>-2.583731105658316</v>
      </c>
      <c r="K36" s="62">
        <v>-2.1481864722527035</v>
      </c>
      <c r="L36" s="62">
        <v>2.451070942321053</v>
      </c>
      <c r="M36" s="65">
        <v>0.2611328033334388</v>
      </c>
      <c r="N36" s="62">
        <f t="shared" si="5"/>
        <v>-0.15897657099478746</v>
      </c>
      <c r="O36" s="62">
        <f t="shared" si="5"/>
        <v>-0.13476741952630433</v>
      </c>
      <c r="P36" s="63">
        <f t="shared" si="5"/>
        <v>0.1493366955196695</v>
      </c>
      <c r="Q36" s="64">
        <f t="shared" si="5"/>
        <v>0.015542485984759763</v>
      </c>
      <c r="R36" s="62">
        <v>-0.10237929916094402</v>
      </c>
      <c r="S36" s="62">
        <v>0.7835823398788193</v>
      </c>
      <c r="T36" s="63">
        <v>1.98965565444297</v>
      </c>
      <c r="U36" s="64">
        <v>2.890037593984971</v>
      </c>
    </row>
    <row r="37" spans="1:21" ht="11.25">
      <c r="A37" s="47"/>
      <c r="B37" s="8"/>
      <c r="C37" s="26" t="s">
        <v>31</v>
      </c>
      <c r="D37" s="143">
        <v>5.1514218000000005</v>
      </c>
      <c r="E37" s="116">
        <v>4.9309978800000005</v>
      </c>
      <c r="F37" s="116">
        <v>5.011826</v>
      </c>
      <c r="G37" s="116">
        <v>5.49644</v>
      </c>
      <c r="H37" s="117">
        <v>5.475770000000001</v>
      </c>
      <c r="I37" s="77">
        <f t="shared" si="4"/>
        <v>-0.37606159623317925</v>
      </c>
      <c r="J37" s="62">
        <v>-4.124034650006749</v>
      </c>
      <c r="K37" s="62">
        <v>0.9521423683921597</v>
      </c>
      <c r="L37" s="62">
        <v>8.60492762518092</v>
      </c>
      <c r="M37" s="65">
        <v>-1.7618676816266685</v>
      </c>
      <c r="N37" s="62">
        <f t="shared" si="5"/>
        <v>-0.1521369326288389</v>
      </c>
      <c r="O37" s="62">
        <f t="shared" si="5"/>
        <v>0.035225927159892</v>
      </c>
      <c r="P37" s="63">
        <f t="shared" si="5"/>
        <v>0.3186456418223349</v>
      </c>
      <c r="Q37" s="64">
        <f t="shared" si="5"/>
        <v>-0.06689525700752888</v>
      </c>
      <c r="R37" s="62">
        <v>-0.16152135587279304</v>
      </c>
      <c r="S37" s="62">
        <v>0.6805615486541967</v>
      </c>
      <c r="T37" s="63">
        <v>0.9801417944586746</v>
      </c>
      <c r="U37" s="64">
        <v>1.410660048892538</v>
      </c>
    </row>
    <row r="38" spans="1:21" ht="11.25">
      <c r="A38" s="47"/>
      <c r="B38" s="8"/>
      <c r="C38" s="26" t="s">
        <v>32</v>
      </c>
      <c r="D38" s="143">
        <v>8.389350207212804</v>
      </c>
      <c r="E38" s="116">
        <v>8.383625702071399</v>
      </c>
      <c r="F38" s="116">
        <v>7.045653768521087</v>
      </c>
      <c r="G38" s="116">
        <v>8.75869488402932</v>
      </c>
      <c r="H38" s="117">
        <v>9.433374847186183</v>
      </c>
      <c r="I38" s="77">
        <f t="shared" si="4"/>
        <v>7.70297369745212</v>
      </c>
      <c r="J38" s="62">
        <v>-3.826462640569801</v>
      </c>
      <c r="K38" s="62">
        <v>-13.632358623651896</v>
      </c>
      <c r="L38" s="62">
        <v>21.796864734123034</v>
      </c>
      <c r="M38" s="65">
        <v>2.6036420436691827</v>
      </c>
      <c r="N38" s="62">
        <f t="shared" si="5"/>
        <v>-0.2298852148167011</v>
      </c>
      <c r="O38" s="62">
        <f t="shared" si="5"/>
        <v>-0.857489101588719</v>
      </c>
      <c r="P38" s="63">
        <f t="shared" si="5"/>
        <v>1.1346975129354206</v>
      </c>
      <c r="Q38" s="64">
        <f t="shared" si="5"/>
        <v>0.1575292550982662</v>
      </c>
      <c r="R38" s="62">
        <v>3.907756085502214</v>
      </c>
      <c r="S38" s="62">
        <v>-2.694282878377564</v>
      </c>
      <c r="T38" s="63">
        <v>2.066210592919063</v>
      </c>
      <c r="U38" s="64">
        <v>4.96993240416613</v>
      </c>
    </row>
    <row r="39" spans="1:21" ht="11.25">
      <c r="A39" s="47"/>
      <c r="B39" s="8"/>
      <c r="C39" s="26" t="s">
        <v>33</v>
      </c>
      <c r="D39" s="143">
        <v>1.5836408598863292</v>
      </c>
      <c r="E39" s="116">
        <v>1.5403775295335738</v>
      </c>
      <c r="F39" s="116">
        <v>1.5391604646856663</v>
      </c>
      <c r="G39" s="116">
        <v>1.7591255852576508</v>
      </c>
      <c r="H39" s="117">
        <v>1.88661524472601</v>
      </c>
      <c r="I39" s="77">
        <f t="shared" si="4"/>
        <v>7.247331318285988</v>
      </c>
      <c r="J39" s="62">
        <v>-5.839977993582991</v>
      </c>
      <c r="K39" s="62">
        <v>-1.887416717791865</v>
      </c>
      <c r="L39" s="62">
        <v>12.008282418522825</v>
      </c>
      <c r="M39" s="65">
        <v>3.87832812526203</v>
      </c>
      <c r="N39" s="62">
        <f t="shared" si="5"/>
        <v>-0.06622975490909976</v>
      </c>
      <c r="O39" s="62">
        <f t="shared" si="5"/>
        <v>-0.021813266146031907</v>
      </c>
      <c r="P39" s="63">
        <f t="shared" si="5"/>
        <v>0.1365619058185822</v>
      </c>
      <c r="Q39" s="64">
        <f t="shared" si="5"/>
        <v>0.04712831806002439</v>
      </c>
      <c r="R39" s="62">
        <v>3.300857062932579</v>
      </c>
      <c r="S39" s="62">
        <v>1.8431946665672143</v>
      </c>
      <c r="T39" s="63">
        <v>2.0382045235042057</v>
      </c>
      <c r="U39" s="64">
        <v>3.2432204616938094</v>
      </c>
    </row>
    <row r="40" spans="1:21" ht="11.25">
      <c r="A40" s="47"/>
      <c r="B40" s="8"/>
      <c r="C40" s="26" t="s">
        <v>34</v>
      </c>
      <c r="D40" s="143">
        <v>2.779538270822256</v>
      </c>
      <c r="E40" s="116">
        <v>2.8191873541109804</v>
      </c>
      <c r="F40" s="116">
        <v>2.840661805705535</v>
      </c>
      <c r="G40" s="116">
        <v>3.042006659450049</v>
      </c>
      <c r="H40" s="117">
        <v>3.220597812035796</v>
      </c>
      <c r="I40" s="77">
        <f t="shared" si="4"/>
        <v>5.870833715335588</v>
      </c>
      <c r="J40" s="62">
        <v>-0.3096216491350958</v>
      </c>
      <c r="K40" s="62">
        <v>-0.6277615745096767</v>
      </c>
      <c r="L40" s="62">
        <v>5.45819296957859</v>
      </c>
      <c r="M40" s="65">
        <v>4.107674013399432</v>
      </c>
      <c r="N40" s="62">
        <f t="shared" si="5"/>
        <v>-0.006162958117581734</v>
      </c>
      <c r="O40" s="62">
        <f t="shared" si="5"/>
        <v>-0.013278358613646497</v>
      </c>
      <c r="P40" s="63">
        <f t="shared" si="5"/>
        <v>0.11456004984346016</v>
      </c>
      <c r="Q40" s="64">
        <f t="shared" si="5"/>
        <v>0.08631706738631295</v>
      </c>
      <c r="R40" s="62">
        <v>1.7414765759136657</v>
      </c>
      <c r="S40" s="62">
        <v>1.398264223722279</v>
      </c>
      <c r="T40" s="63">
        <v>1.5454113171659571</v>
      </c>
      <c r="U40" s="64">
        <v>1.6935924451728965</v>
      </c>
    </row>
    <row r="41" spans="1:21" ht="11.25">
      <c r="A41" s="47"/>
      <c r="B41" s="8"/>
      <c r="C41" s="26"/>
      <c r="D41" s="143"/>
      <c r="E41" s="116"/>
      <c r="F41" s="116"/>
      <c r="G41" s="116"/>
      <c r="H41" s="117"/>
      <c r="I41" s="77"/>
      <c r="J41" s="62"/>
      <c r="K41" s="62"/>
      <c r="L41" s="62"/>
      <c r="M41" s="65"/>
      <c r="N41" s="62"/>
      <c r="O41" s="62"/>
      <c r="P41" s="63"/>
      <c r="Q41" s="64"/>
      <c r="R41" s="62"/>
      <c r="S41" s="62"/>
      <c r="T41" s="63"/>
      <c r="U41" s="64"/>
    </row>
    <row r="42" spans="1:21" ht="11.25">
      <c r="A42" s="49" t="s">
        <v>35</v>
      </c>
      <c r="B42" s="10"/>
      <c r="C42" s="29"/>
      <c r="D42" s="145">
        <f>D33+D5</f>
        <v>125.99114833011747</v>
      </c>
      <c r="E42" s="120">
        <f>E33+E5</f>
        <v>119.1605541076037</v>
      </c>
      <c r="F42" s="120">
        <f>F33+F5</f>
        <v>120.86908835831551</v>
      </c>
      <c r="G42" s="120">
        <f>G33+G5</f>
        <v>130.02367612393152</v>
      </c>
      <c r="H42" s="121">
        <f>H33+H5</f>
        <v>133.97226265812566</v>
      </c>
      <c r="I42" s="79">
        <f>(H42/G42-1)*100</f>
        <v>3.0368211789601807</v>
      </c>
      <c r="J42" s="71">
        <v>-5.260215719098895</v>
      </c>
      <c r="K42" s="71">
        <v>0.1312356290883656</v>
      </c>
      <c r="L42" s="71">
        <v>4.514706036751704</v>
      </c>
      <c r="M42" s="72">
        <v>0.6910006152725003</v>
      </c>
      <c r="N42" s="71">
        <f>D42/D$46*J42</f>
        <v>-4.746011953979876</v>
      </c>
      <c r="O42" s="71">
        <f>E42/E$46*K42</f>
        <v>0.11733025041701091</v>
      </c>
      <c r="P42" s="71">
        <f>F42/F$46*L42</f>
        <v>4.031897662843796</v>
      </c>
      <c r="Q42" s="72">
        <f>G42/G$46*M42</f>
        <v>0.6206423697335288</v>
      </c>
      <c r="R42" s="71">
        <v>-0.17022592433450257</v>
      </c>
      <c r="S42" s="71">
        <v>1.300865753186116</v>
      </c>
      <c r="T42" s="71">
        <v>2.9271128233302903</v>
      </c>
      <c r="U42" s="72">
        <v>2.3297221691646115</v>
      </c>
    </row>
    <row r="43" spans="1:21" ht="11.25">
      <c r="A43" s="50"/>
      <c r="B43" s="12"/>
      <c r="C43" s="30"/>
      <c r="D43" s="146"/>
      <c r="E43" s="122"/>
      <c r="F43" s="122"/>
      <c r="G43" s="122"/>
      <c r="H43" s="123"/>
      <c r="I43" s="80"/>
      <c r="J43" s="73"/>
      <c r="K43" s="73"/>
      <c r="L43" s="73"/>
      <c r="M43" s="74"/>
      <c r="N43" s="73"/>
      <c r="O43" s="73"/>
      <c r="P43" s="73"/>
      <c r="Q43" s="74"/>
      <c r="R43" s="73"/>
      <c r="S43" s="73"/>
      <c r="T43" s="73"/>
      <c r="U43" s="74"/>
    </row>
    <row r="44" spans="1:21" s="7" customFormat="1" ht="11.25">
      <c r="A44" s="49" t="s">
        <v>36</v>
      </c>
      <c r="B44" s="10"/>
      <c r="C44" s="31"/>
      <c r="D44" s="145">
        <v>13.650433979351458</v>
      </c>
      <c r="E44" s="120">
        <v>14.122296864325518</v>
      </c>
      <c r="F44" s="120">
        <v>14.47373244211987</v>
      </c>
      <c r="G44" s="120">
        <v>14.739950375181538</v>
      </c>
      <c r="H44" s="121">
        <v>15.073248833629322</v>
      </c>
      <c r="I44" s="79">
        <f>(H44/G44-1)*100</f>
        <v>2.2611911842591814</v>
      </c>
      <c r="J44" s="71">
        <v>1.1806088910465462</v>
      </c>
      <c r="K44" s="71">
        <v>0.6244703178373925</v>
      </c>
      <c r="L44" s="71">
        <v>0.317402701436464</v>
      </c>
      <c r="M44" s="72">
        <v>-0.011418401860211702</v>
      </c>
      <c r="N44" s="71">
        <f>D44/D$46*J44</f>
        <v>0.1154084869000616</v>
      </c>
      <c r="O44" s="71">
        <f>E44/E$46*K44</f>
        <v>0.06616721616584217</v>
      </c>
      <c r="P44" s="71">
        <f>F44/F$46*L44</f>
        <v>0.03394344635221802</v>
      </c>
      <c r="Q44" s="72">
        <f>G44/G$46*M44</f>
        <v>-0.0011626309788835818</v>
      </c>
      <c r="R44" s="71">
        <v>2.2495932610467406</v>
      </c>
      <c r="S44" s="71">
        <v>1.8524772338208493</v>
      </c>
      <c r="T44" s="71">
        <v>1.5170997548340353</v>
      </c>
      <c r="U44" s="72">
        <v>2.2728691114483013</v>
      </c>
    </row>
    <row r="45" spans="1:21" ht="11.25">
      <c r="A45" s="51"/>
      <c r="B45" s="13"/>
      <c r="C45" s="14"/>
      <c r="D45" s="147"/>
      <c r="E45" s="124"/>
      <c r="F45" s="124"/>
      <c r="G45" s="124"/>
      <c r="H45" s="125"/>
      <c r="I45" s="81"/>
      <c r="J45" s="63"/>
      <c r="K45" s="63"/>
      <c r="L45" s="63"/>
      <c r="M45" s="64"/>
      <c r="N45" s="63"/>
      <c r="O45" s="63"/>
      <c r="P45" s="63"/>
      <c r="Q45" s="64"/>
      <c r="R45" s="63"/>
      <c r="S45" s="63"/>
      <c r="T45" s="63"/>
      <c r="U45" s="64"/>
    </row>
    <row r="46" spans="1:21" ht="11.25">
      <c r="A46" s="52" t="s">
        <v>37</v>
      </c>
      <c r="B46" s="133"/>
      <c r="C46" s="53"/>
      <c r="D46" s="148">
        <v>139.64158230946893</v>
      </c>
      <c r="E46" s="149">
        <v>133.2828509719292</v>
      </c>
      <c r="F46" s="149">
        <v>135.3428208004354</v>
      </c>
      <c r="G46" s="149">
        <v>144.76362649911306</v>
      </c>
      <c r="H46" s="150">
        <f>H42+H44</f>
        <v>149.04551149175498</v>
      </c>
      <c r="I46" s="151">
        <f>(H46/G46-1)*100</f>
        <v>2.9578459010683567</v>
      </c>
      <c r="J46" s="152">
        <v>-4.630603467079808</v>
      </c>
      <c r="K46" s="152">
        <v>0.18349746658286392</v>
      </c>
      <c r="L46" s="152">
        <v>4.0658411091960005</v>
      </c>
      <c r="M46" s="153">
        <v>0.6194797387546345</v>
      </c>
      <c r="N46" s="152">
        <f>D46/D$46*J46</f>
        <v>-4.630603467079808</v>
      </c>
      <c r="O46" s="152">
        <f>E46/E$46*K46</f>
        <v>0.18349746658286392</v>
      </c>
      <c r="P46" s="152">
        <f>F46/F$46*L46</f>
        <v>4.0658411091960005</v>
      </c>
      <c r="Q46" s="153">
        <f>G46/G$46*M46</f>
        <v>0.6194797387546345</v>
      </c>
      <c r="R46" s="152">
        <v>0.08073312891332307</v>
      </c>
      <c r="S46" s="152">
        <v>1.3595703050842047</v>
      </c>
      <c r="T46" s="152">
        <v>2.781755627933947</v>
      </c>
      <c r="U46" s="153">
        <v>2.3239696412513666</v>
      </c>
    </row>
    <row r="47" spans="1:19" ht="11.25">
      <c r="A47" s="15"/>
      <c r="B47" s="15"/>
      <c r="C47" s="16"/>
      <c r="D47" s="16"/>
      <c r="E47" s="16"/>
      <c r="F47" s="16"/>
      <c r="G47" s="16"/>
      <c r="H47" s="16"/>
      <c r="J47" s="16"/>
      <c r="K47" s="16"/>
      <c r="L47" s="16"/>
      <c r="M47" s="16"/>
      <c r="R47" s="16"/>
      <c r="S47" s="16"/>
    </row>
    <row r="48" spans="1:8" ht="11.25">
      <c r="A48" s="17" t="s">
        <v>38</v>
      </c>
      <c r="B48" s="17"/>
      <c r="F48" s="4"/>
      <c r="G48" s="4"/>
      <c r="H48" s="4"/>
    </row>
    <row r="49" spans="1:2" ht="11.25">
      <c r="A49" s="17" t="s">
        <v>39</v>
      </c>
      <c r="B49" s="17"/>
    </row>
    <row r="50" spans="1:2" ht="11.25">
      <c r="A50" s="17" t="s">
        <v>40</v>
      </c>
      <c r="B50" s="17"/>
    </row>
    <row r="51" spans="1:2" ht="11.25">
      <c r="A51" s="18" t="s">
        <v>41</v>
      </c>
      <c r="B51" s="18"/>
    </row>
    <row r="52" spans="1:2" ht="11.25">
      <c r="A52" s="19" t="s">
        <v>42</v>
      </c>
      <c r="B52" s="19"/>
    </row>
    <row r="53" spans="1:2" ht="11.25">
      <c r="A53" s="19" t="s">
        <v>43</v>
      </c>
      <c r="B53" s="19"/>
    </row>
    <row r="54" spans="1:2" ht="11.25">
      <c r="A54" s="17" t="s">
        <v>67</v>
      </c>
      <c r="B54" s="17"/>
    </row>
    <row r="55" spans="1:2" ht="11.25">
      <c r="A55" s="17" t="s">
        <v>44</v>
      </c>
      <c r="B55" s="17"/>
    </row>
    <row r="57" ht="11.25">
      <c r="A57" s="5" t="s">
        <v>174</v>
      </c>
    </row>
    <row r="59" spans="1:2" ht="11.25">
      <c r="A59" s="20" t="s">
        <v>73</v>
      </c>
      <c r="B59" s="20"/>
    </row>
    <row r="61" spans="1:3" ht="12.75">
      <c r="A61"/>
      <c r="B61"/>
      <c r="C61"/>
    </row>
    <row r="62" spans="1:3" ht="12.75">
      <c r="A62"/>
      <c r="B62"/>
      <c r="C62"/>
    </row>
    <row r="63" spans="1:3" ht="12.75">
      <c r="A63"/>
      <c r="B63"/>
      <c r="C63"/>
    </row>
    <row r="64" spans="1:3" ht="12.75">
      <c r="A64"/>
      <c r="B64"/>
      <c r="C64"/>
    </row>
    <row r="65" spans="1:3" ht="12.75">
      <c r="A65"/>
      <c r="B65"/>
      <c r="C65"/>
    </row>
    <row r="66" spans="1:3" ht="12.75">
      <c r="A66"/>
      <c r="B66"/>
      <c r="C66"/>
    </row>
    <row r="67" spans="1:3" ht="12.75">
      <c r="A67"/>
      <c r="B67"/>
      <c r="C67"/>
    </row>
    <row r="68" spans="1:3" ht="12.75">
      <c r="A68"/>
      <c r="B68"/>
      <c r="C68"/>
    </row>
    <row r="69" spans="1:3" ht="12.75">
      <c r="A69"/>
      <c r="B69"/>
      <c r="C69"/>
    </row>
    <row r="70" spans="1:3" ht="12.75">
      <c r="A70"/>
      <c r="B70"/>
      <c r="C70"/>
    </row>
    <row r="71" spans="1:3" ht="12.75">
      <c r="A71"/>
      <c r="B71"/>
      <c r="C71"/>
    </row>
    <row r="72" spans="1:3" ht="12.75">
      <c r="A72"/>
      <c r="B72"/>
      <c r="C72"/>
    </row>
    <row r="73" spans="1:3" ht="12.75">
      <c r="A73"/>
      <c r="B73"/>
      <c r="C73"/>
    </row>
    <row r="74" spans="1:3" ht="12.75">
      <c r="A74"/>
      <c r="B74"/>
      <c r="C74"/>
    </row>
    <row r="75" spans="1:3" ht="12.75">
      <c r="A75"/>
      <c r="B75"/>
      <c r="C75"/>
    </row>
    <row r="76" spans="1:3" ht="12.75">
      <c r="A76"/>
      <c r="B76"/>
      <c r="C7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</sheetData>
  <mergeCells count="4">
    <mergeCell ref="R3:U3"/>
    <mergeCell ref="J3:M3"/>
    <mergeCell ref="N3:Q3"/>
    <mergeCell ref="D3:H3"/>
  </mergeCells>
  <hyperlinks>
    <hyperlink ref="K1" location="Sommaire!A1" display="Retour au sommaire"/>
  </hyperlinks>
  <printOptions/>
  <pageMargins left="0" right="0" top="0" bottom="0" header="0.5118110236220472" footer="0.5118110236220472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01"/>
  <sheetViews>
    <sheetView showGridLines="0" workbookViewId="0" topLeftCell="A1">
      <selection activeCell="A57" sqref="A57:A59"/>
    </sheetView>
  </sheetViews>
  <sheetFormatPr defaultColWidth="11.421875" defaultRowHeight="12.75"/>
  <cols>
    <col min="1" max="1" width="2.00390625" style="5" customWidth="1"/>
    <col min="2" max="2" width="2.421875" style="5" customWidth="1"/>
    <col min="3" max="3" width="38.421875" style="5" customWidth="1"/>
    <col min="4" max="8" width="9.28125" style="5" customWidth="1"/>
    <col min="9" max="9" width="9.7109375" style="4" customWidth="1"/>
    <col min="10" max="11" width="8.140625" style="5" customWidth="1"/>
    <col min="12" max="13" width="7.140625" style="5" customWidth="1"/>
    <col min="14" max="17" width="8.421875" style="5" customWidth="1"/>
    <col min="18" max="18" width="7.140625" style="5" customWidth="1"/>
    <col min="19" max="21" width="7.140625" style="4" customWidth="1"/>
    <col min="22" max="16384" width="11.421875" style="5" customWidth="1"/>
  </cols>
  <sheetData>
    <row r="1" spans="1:21" ht="30.75" customHeight="1">
      <c r="A1" s="1" t="s">
        <v>45</v>
      </c>
      <c r="B1" s="3"/>
      <c r="C1" s="3"/>
      <c r="D1" s="3"/>
      <c r="E1" s="3"/>
      <c r="F1" s="3"/>
      <c r="G1" s="3"/>
      <c r="I1" s="58"/>
      <c r="K1" s="89" t="s">
        <v>128</v>
      </c>
      <c r="R1" s="4"/>
      <c r="U1" s="5"/>
    </row>
    <row r="2" spans="1:9" ht="13.5" customHeight="1">
      <c r="A2" s="2"/>
      <c r="B2" s="3"/>
      <c r="C2" s="3"/>
      <c r="D2" s="3"/>
      <c r="E2" s="3"/>
      <c r="F2" s="3"/>
      <c r="G2" s="3"/>
      <c r="H2" s="3"/>
      <c r="I2" s="58"/>
    </row>
    <row r="3" spans="1:21" ht="57" customHeight="1">
      <c r="A3" s="127"/>
      <c r="B3" s="128"/>
      <c r="C3" s="129"/>
      <c r="D3" s="321" t="s">
        <v>71</v>
      </c>
      <c r="E3" s="322"/>
      <c r="F3" s="322"/>
      <c r="G3" s="322"/>
      <c r="H3" s="323"/>
      <c r="I3" s="126" t="s">
        <v>83</v>
      </c>
      <c r="J3" s="321" t="s">
        <v>109</v>
      </c>
      <c r="K3" s="322"/>
      <c r="L3" s="322"/>
      <c r="M3" s="323"/>
      <c r="N3" s="322" t="s">
        <v>108</v>
      </c>
      <c r="O3" s="322"/>
      <c r="P3" s="322"/>
      <c r="Q3" s="323"/>
      <c r="R3" s="321" t="s">
        <v>72</v>
      </c>
      <c r="S3" s="322"/>
      <c r="T3" s="322"/>
      <c r="U3" s="323"/>
    </row>
    <row r="4" spans="1:21" ht="24" customHeight="1">
      <c r="A4" s="130"/>
      <c r="B4" s="56"/>
      <c r="C4" s="57"/>
      <c r="D4" s="134" t="s">
        <v>1</v>
      </c>
      <c r="E4" s="135" t="s">
        <v>2</v>
      </c>
      <c r="F4" s="135" t="s">
        <v>3</v>
      </c>
      <c r="G4" s="135" t="s">
        <v>4</v>
      </c>
      <c r="H4" s="136">
        <v>2012</v>
      </c>
      <c r="I4" s="137"/>
      <c r="J4" s="138" t="s">
        <v>2</v>
      </c>
      <c r="K4" s="138" t="s">
        <v>3</v>
      </c>
      <c r="L4" s="138" t="s">
        <v>4</v>
      </c>
      <c r="M4" s="139">
        <v>2012</v>
      </c>
      <c r="N4" s="138" t="s">
        <v>2</v>
      </c>
      <c r="O4" s="138" t="s">
        <v>3</v>
      </c>
      <c r="P4" s="140" t="s">
        <v>4</v>
      </c>
      <c r="Q4" s="141">
        <v>2012</v>
      </c>
      <c r="R4" s="138" t="s">
        <v>2</v>
      </c>
      <c r="S4" s="138" t="s">
        <v>3</v>
      </c>
      <c r="T4" s="140" t="s">
        <v>4</v>
      </c>
      <c r="U4" s="141">
        <v>2012</v>
      </c>
    </row>
    <row r="5" spans="1:21" ht="11.25">
      <c r="A5" s="45" t="s">
        <v>5</v>
      </c>
      <c r="B5" s="6"/>
      <c r="C5" s="25"/>
      <c r="D5" s="142">
        <f>D7+D13+D15+D21+D25+D27</f>
        <v>55.114998515562505</v>
      </c>
      <c r="E5" s="114">
        <f>E7+E13+E15+E21+E25+E27</f>
        <v>52.869878573135644</v>
      </c>
      <c r="F5" s="114">
        <f>F7+F13+F15+F21+F25+F27</f>
        <v>53.88068466153708</v>
      </c>
      <c r="G5" s="114">
        <f>G7+G13+G15+G21+G25+G27</f>
        <v>57.24720501063648</v>
      </c>
      <c r="H5" s="115">
        <f>H7+H13+H15+H21+H25+H27</f>
        <v>56.88972444589816</v>
      </c>
      <c r="I5" s="76">
        <f>(H5/G5-1)*100</f>
        <v>-0.6244506865826893</v>
      </c>
      <c r="J5" s="60">
        <v>-5.714189493506467</v>
      </c>
      <c r="K5" s="60">
        <v>0.8478402952953559</v>
      </c>
      <c r="L5" s="60">
        <v>4.549164539975308</v>
      </c>
      <c r="M5" s="61">
        <v>-1.1057926329851426</v>
      </c>
      <c r="N5" s="60">
        <f>D5/D$46*J5</f>
        <v>-3.3340472328492017</v>
      </c>
      <c r="O5" s="60">
        <f>E5/E$46*K5</f>
        <v>0.49420035972254617</v>
      </c>
      <c r="P5" s="60">
        <f>F5/F$46*L5</f>
        <v>2.6581235063971467</v>
      </c>
      <c r="Q5" s="61">
        <f>G5/G$46*M5</f>
        <v>-0.6458989986684152</v>
      </c>
      <c r="R5" s="60">
        <v>1.7401032814202892</v>
      </c>
      <c r="S5" s="60">
        <v>1.0550894157714055</v>
      </c>
      <c r="T5" s="60">
        <v>1.6250133256378945</v>
      </c>
      <c r="U5" s="61">
        <v>0.4867241057063154</v>
      </c>
    </row>
    <row r="6" spans="1:21" ht="11.25">
      <c r="A6" s="47"/>
      <c r="B6" s="8"/>
      <c r="C6" s="26"/>
      <c r="D6" s="143"/>
      <c r="E6" s="116"/>
      <c r="F6" s="116"/>
      <c r="G6" s="116"/>
      <c r="H6" s="117"/>
      <c r="I6" s="77"/>
      <c r="J6" s="62"/>
      <c r="K6" s="62"/>
      <c r="L6" s="62"/>
      <c r="M6" s="65"/>
      <c r="N6" s="62"/>
      <c r="O6" s="62"/>
      <c r="P6" s="63"/>
      <c r="Q6" s="64"/>
      <c r="R6" s="62"/>
      <c r="S6" s="62"/>
      <c r="T6" s="63"/>
      <c r="U6" s="64"/>
    </row>
    <row r="7" spans="1:21" s="7" customFormat="1" ht="11.25">
      <c r="A7" s="48" t="s">
        <v>6</v>
      </c>
      <c r="B7" s="9" t="s">
        <v>7</v>
      </c>
      <c r="C7" s="27"/>
      <c r="D7" s="144">
        <f>SUM(D8:D11)</f>
        <v>13.550944427817177</v>
      </c>
      <c r="E7" s="118">
        <f>SUM(E8:E11)</f>
        <v>14.02687539042067</v>
      </c>
      <c r="F7" s="118">
        <f>SUM(F8:F11)</f>
        <v>14.243562633322785</v>
      </c>
      <c r="G7" s="118">
        <f>SUM(G8:G11)</f>
        <v>15.429964744000683</v>
      </c>
      <c r="H7" s="119">
        <f>SUM(H8:H11)</f>
        <v>15.597525755759513</v>
      </c>
      <c r="I7" s="78">
        <f>(H7/G7-1)*100</f>
        <v>1.0859455257276496</v>
      </c>
      <c r="J7" s="66">
        <v>1.225184170876048</v>
      </c>
      <c r="K7" s="66">
        <v>0.2040321858101919</v>
      </c>
      <c r="L7" s="66">
        <v>5.429582719592247</v>
      </c>
      <c r="M7" s="69">
        <v>-1.337331071225151</v>
      </c>
      <c r="N7" s="66">
        <f aca="true" t="shared" si="0" ref="N7:Q11">D7/D$46*J7</f>
        <v>0.175759274469194</v>
      </c>
      <c r="O7" s="66">
        <f t="shared" si="0"/>
        <v>0.0315529748953008</v>
      </c>
      <c r="P7" s="67">
        <f t="shared" si="0"/>
        <v>0.8386784594193585</v>
      </c>
      <c r="Q7" s="68">
        <f t="shared" si="0"/>
        <v>-0.21054285117577184</v>
      </c>
      <c r="R7" s="66">
        <v>2.2592961229738933</v>
      </c>
      <c r="S7" s="66">
        <v>1.338038297783811</v>
      </c>
      <c r="T7" s="67">
        <v>2.7504698527020253</v>
      </c>
      <c r="U7" s="68">
        <v>2.456123094239601</v>
      </c>
    </row>
    <row r="8" spans="1:21" ht="11.25">
      <c r="A8" s="48"/>
      <c r="B8" s="9"/>
      <c r="C8" s="26" t="s">
        <v>8</v>
      </c>
      <c r="D8" s="143">
        <v>6.571884007602654</v>
      </c>
      <c r="E8" s="116">
        <v>6.60779491296228</v>
      </c>
      <c r="F8" s="116">
        <v>6.924901117542601</v>
      </c>
      <c r="G8" s="116">
        <v>7.3723721835016</v>
      </c>
      <c r="H8" s="117">
        <v>7.491703412641491</v>
      </c>
      <c r="I8" s="77">
        <f>(H8/G8-1)*100</f>
        <v>1.6186273043422572</v>
      </c>
      <c r="J8" s="62">
        <v>-1.1031694454251664</v>
      </c>
      <c r="K8" s="62">
        <v>3.9711900215300346</v>
      </c>
      <c r="L8" s="62">
        <v>4.0362814867838495</v>
      </c>
      <c r="M8" s="65">
        <v>-1.0164120709949174</v>
      </c>
      <c r="N8" s="62">
        <f t="shared" si="0"/>
        <v>-0.07675018376561869</v>
      </c>
      <c r="O8" s="62">
        <f t="shared" si="0"/>
        <v>0.2893063157042783</v>
      </c>
      <c r="P8" s="63">
        <f t="shared" si="0"/>
        <v>0.3031136033988519</v>
      </c>
      <c r="Q8" s="64">
        <f t="shared" si="0"/>
        <v>-0.07645637393371002</v>
      </c>
      <c r="R8" s="62">
        <v>1.6680027705139082</v>
      </c>
      <c r="S8" s="62">
        <v>0.7961644264700709</v>
      </c>
      <c r="T8" s="63">
        <v>2.3313855409182622</v>
      </c>
      <c r="U8" s="64">
        <v>2.662097253159928</v>
      </c>
    </row>
    <row r="9" spans="1:21" ht="11.25">
      <c r="A9" s="48"/>
      <c r="B9" s="9"/>
      <c r="C9" s="26" t="s">
        <v>9</v>
      </c>
      <c r="D9" s="143">
        <v>1.139538796237593</v>
      </c>
      <c r="E9" s="116">
        <v>1.2625447036122739</v>
      </c>
      <c r="F9" s="116">
        <v>1.3198426885936496</v>
      </c>
      <c r="G9" s="116">
        <v>1.4135752991078352</v>
      </c>
      <c r="H9" s="117">
        <v>1.4267352182548048</v>
      </c>
      <c r="I9" s="77">
        <f>(H9/G9-1)*100</f>
        <v>0.930966971145808</v>
      </c>
      <c r="J9" s="62">
        <v>7.251350633005885</v>
      </c>
      <c r="K9" s="62">
        <v>1.1939076453746225</v>
      </c>
      <c r="L9" s="62">
        <v>4.8385808089162055</v>
      </c>
      <c r="M9" s="65">
        <v>-1.655178634266207</v>
      </c>
      <c r="N9" s="62">
        <f t="shared" si="0"/>
        <v>0.08747729211851896</v>
      </c>
      <c r="O9" s="62">
        <f t="shared" si="0"/>
        <v>0.016618743638847282</v>
      </c>
      <c r="P9" s="63">
        <f t="shared" si="0"/>
        <v>0.06925491086669675</v>
      </c>
      <c r="Q9" s="64">
        <f t="shared" si="0"/>
        <v>-0.02387264008270301</v>
      </c>
      <c r="R9" s="62">
        <v>3.303462602254811</v>
      </c>
      <c r="S9" s="62">
        <v>3.304928125474561</v>
      </c>
      <c r="T9" s="63">
        <v>2.158767197160543</v>
      </c>
      <c r="U9" s="64">
        <v>2.629671363980023</v>
      </c>
    </row>
    <row r="10" spans="1:21" ht="11.25">
      <c r="A10" s="48"/>
      <c r="B10" s="9"/>
      <c r="C10" s="26" t="s">
        <v>10</v>
      </c>
      <c r="D10" s="143">
        <v>4.493704875660807</v>
      </c>
      <c r="E10" s="116">
        <v>4.78753777110853</v>
      </c>
      <c r="F10" s="116">
        <v>4.723078491785238</v>
      </c>
      <c r="G10" s="116">
        <v>5.254238537336594</v>
      </c>
      <c r="H10" s="117">
        <v>5.270645533636163</v>
      </c>
      <c r="I10" s="77">
        <f>(H10/G10-1)*100</f>
        <v>0.31226211339627774</v>
      </c>
      <c r="J10" s="62">
        <v>4.0283828086406</v>
      </c>
      <c r="K10" s="62">
        <v>-2.764143307348874</v>
      </c>
      <c r="L10" s="62">
        <v>7.721455718922158</v>
      </c>
      <c r="M10" s="65">
        <v>-2.244431333131118</v>
      </c>
      <c r="N10" s="62">
        <f t="shared" si="0"/>
        <v>0.191638423874069</v>
      </c>
      <c r="O10" s="62">
        <f t="shared" si="0"/>
        <v>-0.14589938440490896</v>
      </c>
      <c r="P10" s="63">
        <f t="shared" si="0"/>
        <v>0.3954893139254938</v>
      </c>
      <c r="Q10" s="64">
        <f t="shared" si="0"/>
        <v>-0.12032413258678573</v>
      </c>
      <c r="R10" s="62">
        <v>2.4131724551696436</v>
      </c>
      <c r="S10" s="62">
        <v>1.4580485582243057</v>
      </c>
      <c r="T10" s="63">
        <v>3.2719574003977527</v>
      </c>
      <c r="U10" s="64">
        <v>2.6153941728272088</v>
      </c>
    </row>
    <row r="11" spans="1:21" ht="11.25">
      <c r="A11" s="48"/>
      <c r="B11" s="9"/>
      <c r="C11" s="26" t="s">
        <v>11</v>
      </c>
      <c r="D11" s="143">
        <v>1.3458167483161234</v>
      </c>
      <c r="E11" s="116">
        <v>1.3689980027375859</v>
      </c>
      <c r="F11" s="116">
        <v>1.2757403354012944</v>
      </c>
      <c r="G11" s="116">
        <v>1.3897787240546542</v>
      </c>
      <c r="H11" s="117">
        <v>1.4084415912270556</v>
      </c>
      <c r="I11" s="77">
        <f>(H11/G11-1)*100</f>
        <v>1.3428660871964482</v>
      </c>
      <c r="J11" s="62">
        <v>-1.8674567643366515</v>
      </c>
      <c r="K11" s="62">
        <v>-8.511916335126969</v>
      </c>
      <c r="L11" s="62">
        <v>5.119023240405937</v>
      </c>
      <c r="M11" s="65">
        <v>0.7129869092971433</v>
      </c>
      <c r="N11" s="62">
        <f t="shared" si="0"/>
        <v>-0.026606257757774827</v>
      </c>
      <c r="O11" s="62">
        <f t="shared" si="0"/>
        <v>-0.12847270004291467</v>
      </c>
      <c r="P11" s="63">
        <f t="shared" si="0"/>
        <v>0.07082063122831833</v>
      </c>
      <c r="Q11" s="64">
        <f t="shared" si="0"/>
        <v>0.010110295427428992</v>
      </c>
      <c r="R11" s="62">
        <v>3.658240193617317</v>
      </c>
      <c r="S11" s="62">
        <v>1.8579524122839217</v>
      </c>
      <c r="T11" s="63">
        <v>3.6339508416612745</v>
      </c>
      <c r="U11" s="64">
        <v>0.6254200150637672</v>
      </c>
    </row>
    <row r="12" spans="1:21" ht="11.25">
      <c r="A12" s="47"/>
      <c r="B12" s="8"/>
      <c r="C12" s="26"/>
      <c r="D12" s="143"/>
      <c r="E12" s="116"/>
      <c r="F12" s="116"/>
      <c r="G12" s="116"/>
      <c r="H12" s="117"/>
      <c r="I12" s="77"/>
      <c r="J12" s="62"/>
      <c r="K12" s="62"/>
      <c r="L12" s="62"/>
      <c r="M12" s="65"/>
      <c r="N12" s="62"/>
      <c r="O12" s="62"/>
      <c r="P12" s="63"/>
      <c r="Q12" s="64"/>
      <c r="R12" s="62"/>
      <c r="S12" s="62"/>
      <c r="T12" s="63"/>
      <c r="U12" s="64"/>
    </row>
    <row r="13" spans="1:21" ht="11.25">
      <c r="A13" s="131"/>
      <c r="B13" s="9" t="s">
        <v>12</v>
      </c>
      <c r="C13" s="27"/>
      <c r="D13" s="144">
        <v>10.894886978193274</v>
      </c>
      <c r="E13" s="118">
        <v>10.993859447015627</v>
      </c>
      <c r="F13" s="118">
        <v>10.935393798005114</v>
      </c>
      <c r="G13" s="118">
        <v>11.624740039163823</v>
      </c>
      <c r="H13" s="119">
        <v>11.69094549815902</v>
      </c>
      <c r="I13" s="78">
        <f>(H13/G13-1)*100</f>
        <v>0.5695220604688966</v>
      </c>
      <c r="J13" s="66">
        <v>-0.05154731835416726</v>
      </c>
      <c r="K13" s="66">
        <v>-0.4263364129028986</v>
      </c>
      <c r="L13" s="66">
        <v>4.633607861673681</v>
      </c>
      <c r="M13" s="69">
        <v>-2.2354125915533416</v>
      </c>
      <c r="N13" s="66">
        <f>D13/D$46*J13</f>
        <v>-0.005945332059982209</v>
      </c>
      <c r="O13" s="66">
        <f>E13/E$46*K13</f>
        <v>-0.051675334669533966</v>
      </c>
      <c r="P13" s="67">
        <f>F13/F$46*L13</f>
        <v>0.5494954609652232</v>
      </c>
      <c r="Q13" s="68">
        <f>G13/G$46*M13</f>
        <v>-0.26514141742099356</v>
      </c>
      <c r="R13" s="66">
        <v>0.9604728481713778</v>
      </c>
      <c r="S13" s="66">
        <v>-0.10591792323842242</v>
      </c>
      <c r="T13" s="67">
        <v>1.5962368908081572</v>
      </c>
      <c r="U13" s="68">
        <v>2.869070208728658</v>
      </c>
    </row>
    <row r="14" spans="1:21" ht="12.75" customHeight="1">
      <c r="A14" s="47"/>
      <c r="B14" s="8"/>
      <c r="C14" s="26"/>
      <c r="D14" s="143"/>
      <c r="E14" s="116"/>
      <c r="F14" s="116"/>
      <c r="G14" s="116"/>
      <c r="H14" s="117"/>
      <c r="I14" s="77"/>
      <c r="J14" s="62"/>
      <c r="K14" s="62"/>
      <c r="L14" s="62"/>
      <c r="M14" s="65"/>
      <c r="N14" s="62"/>
      <c r="O14" s="62"/>
      <c r="P14" s="63"/>
      <c r="Q14" s="64"/>
      <c r="R14" s="62"/>
      <c r="S14" s="62"/>
      <c r="T14" s="63"/>
      <c r="U14" s="64"/>
    </row>
    <row r="15" spans="1:21" ht="13.5" customHeight="1">
      <c r="A15" s="132"/>
      <c r="B15" s="9" t="s">
        <v>13</v>
      </c>
      <c r="C15" s="28"/>
      <c r="D15" s="144">
        <f>SUM(D16:D19)</f>
        <v>16.818644016443244</v>
      </c>
      <c r="E15" s="118">
        <f>SUM(E16:E19)</f>
        <v>14.798987472672144</v>
      </c>
      <c r="F15" s="118">
        <f>SUM(F16:F19)</f>
        <v>15.024413379831394</v>
      </c>
      <c r="G15" s="118">
        <f>SUM(G16:G19)</f>
        <v>16.319820403750917</v>
      </c>
      <c r="H15" s="119">
        <f>SUM(H16:H19)</f>
        <v>15.809832999924225</v>
      </c>
      <c r="I15" s="78">
        <f>(H15/G15-1)*100</f>
        <v>-3.1249572066949782</v>
      </c>
      <c r="J15" s="66">
        <v>-14.54841207026648</v>
      </c>
      <c r="K15" s="66">
        <v>-0.3254532028407624</v>
      </c>
      <c r="L15" s="66">
        <v>8.86061550870042</v>
      </c>
      <c r="M15" s="69">
        <v>0.18434428114080958</v>
      </c>
      <c r="N15" s="66">
        <f aca="true" t="shared" si="1" ref="N15:Q19">D15/D$46*J15</f>
        <v>-2.5903227608757162</v>
      </c>
      <c r="O15" s="66">
        <f t="shared" si="1"/>
        <v>-0.05310082190303677</v>
      </c>
      <c r="P15" s="67">
        <f t="shared" si="1"/>
        <v>1.4436829280168102</v>
      </c>
      <c r="Q15" s="68">
        <f t="shared" si="1"/>
        <v>0.030695992168451394</v>
      </c>
      <c r="R15" s="66">
        <v>2.97241222753199</v>
      </c>
      <c r="S15" s="66">
        <v>1.854741752416146</v>
      </c>
      <c r="T15" s="67">
        <v>-0.21918075233747913</v>
      </c>
      <c r="U15" s="68">
        <v>-3.3032122050418593</v>
      </c>
    </row>
    <row r="16" spans="1:21" ht="12.75" customHeight="1">
      <c r="A16" s="47"/>
      <c r="B16" s="8"/>
      <c r="C16" s="26" t="s">
        <v>14</v>
      </c>
      <c r="D16" s="143">
        <v>9.3159</v>
      </c>
      <c r="E16" s="116">
        <v>7.581600000000001</v>
      </c>
      <c r="F16" s="116">
        <v>7.6914</v>
      </c>
      <c r="G16" s="116">
        <v>8.631</v>
      </c>
      <c r="H16" s="117">
        <v>8.127</v>
      </c>
      <c r="I16" s="77">
        <f>(H16/G16-1)*100</f>
        <v>-5.8394160583941535</v>
      </c>
      <c r="J16" s="62">
        <v>-21.08258125898135</v>
      </c>
      <c r="K16" s="62">
        <v>-0.8612800052687817</v>
      </c>
      <c r="L16" s="62">
        <v>14.739029827160394</v>
      </c>
      <c r="M16" s="65">
        <v>1.7401146470714934</v>
      </c>
      <c r="N16" s="62">
        <f t="shared" si="1"/>
        <v>-2.0791982964673448</v>
      </c>
      <c r="O16" s="62">
        <f t="shared" si="1"/>
        <v>-0.07199227927485527</v>
      </c>
      <c r="P16" s="63">
        <f t="shared" si="1"/>
        <v>1.2293759158078796</v>
      </c>
      <c r="Q16" s="64">
        <f t="shared" si="1"/>
        <v>0.1532412233385187</v>
      </c>
      <c r="R16" s="62">
        <v>3.124813902597822</v>
      </c>
      <c r="S16" s="62">
        <v>2.3295873905788653</v>
      </c>
      <c r="T16" s="63">
        <v>-2.198718530618308</v>
      </c>
      <c r="U16" s="64">
        <v>-7.449894008630167</v>
      </c>
    </row>
    <row r="17" spans="1:21" ht="11.25">
      <c r="A17" s="47"/>
      <c r="B17" s="8"/>
      <c r="C17" s="26" t="s">
        <v>15</v>
      </c>
      <c r="D17" s="143">
        <v>6.024983</v>
      </c>
      <c r="E17" s="116">
        <v>5.61691</v>
      </c>
      <c r="F17" s="116">
        <v>5.683030703894788</v>
      </c>
      <c r="G17" s="116">
        <v>6.023564</v>
      </c>
      <c r="H17" s="117">
        <v>6.008130288089437</v>
      </c>
      <c r="I17" s="77">
        <f>(H17/G17-1)*100</f>
        <v>-0.25622226161393646</v>
      </c>
      <c r="J17" s="62">
        <v>-9.562438634774665</v>
      </c>
      <c r="K17" s="62">
        <v>-0.9260814962034374</v>
      </c>
      <c r="L17" s="62">
        <v>3.6090980180621273</v>
      </c>
      <c r="M17" s="65">
        <v>-2.4987509888699293</v>
      </c>
      <c r="N17" s="62">
        <f t="shared" si="1"/>
        <v>-0.6099184862373006</v>
      </c>
      <c r="O17" s="62">
        <f t="shared" si="1"/>
        <v>-0.057349199833143544</v>
      </c>
      <c r="P17" s="63">
        <f t="shared" si="1"/>
        <v>0.22242780936536163</v>
      </c>
      <c r="Q17" s="64">
        <f t="shared" si="1"/>
        <v>-0.15357238860036315</v>
      </c>
      <c r="R17" s="62">
        <v>3.0843640976847553</v>
      </c>
      <c r="S17" s="62">
        <v>2.1229136220290883</v>
      </c>
      <c r="T17" s="63">
        <v>2.299999999999983</v>
      </c>
      <c r="U17" s="64">
        <v>2.3</v>
      </c>
    </row>
    <row r="18" spans="1:21" ht="11.25">
      <c r="A18" s="47"/>
      <c r="B18" s="8"/>
      <c r="C18" s="26" t="s">
        <v>16</v>
      </c>
      <c r="D18" s="143">
        <v>1.102</v>
      </c>
      <c r="E18" s="116">
        <v>1.1431200000000001</v>
      </c>
      <c r="F18" s="116">
        <v>1.18872</v>
      </c>
      <c r="G18" s="116">
        <v>1.2091999999999998</v>
      </c>
      <c r="H18" s="117">
        <v>1.21664</v>
      </c>
      <c r="I18" s="77">
        <f>(H18/G18-1)*100</f>
        <v>0.6152828316242198</v>
      </c>
      <c r="J18" s="62">
        <v>3.4918330308529733</v>
      </c>
      <c r="K18" s="62">
        <v>5.934635033942186</v>
      </c>
      <c r="L18" s="62">
        <v>0.8547008547008659</v>
      </c>
      <c r="M18" s="65">
        <v>0.8997684419451133</v>
      </c>
      <c r="N18" s="62">
        <f t="shared" si="1"/>
        <v>0.040736374361400936</v>
      </c>
      <c r="O18" s="62">
        <f t="shared" si="1"/>
        <v>0.07479396039517097</v>
      </c>
      <c r="P18" s="63">
        <f t="shared" si="1"/>
        <v>0.01101803412368539</v>
      </c>
      <c r="Q18" s="64">
        <f t="shared" si="1"/>
        <v>0.011101087516443196</v>
      </c>
      <c r="R18" s="62">
        <v>0.23148148148149517</v>
      </c>
      <c r="S18" s="62">
        <v>-1.8365594239281222</v>
      </c>
      <c r="T18" s="63">
        <v>0.8608034165220602</v>
      </c>
      <c r="U18" s="64">
        <v>-0.2819487246738106</v>
      </c>
    </row>
    <row r="19" spans="1:21" ht="11.25">
      <c r="A19" s="47"/>
      <c r="B19" s="8"/>
      <c r="C19" s="26" t="s">
        <v>17</v>
      </c>
      <c r="D19" s="143">
        <v>0.3757610164432471</v>
      </c>
      <c r="E19" s="116">
        <v>0.45735747267214266</v>
      </c>
      <c r="F19" s="116">
        <v>0.46126267593660625</v>
      </c>
      <c r="G19" s="116">
        <v>0.4560564037509161</v>
      </c>
      <c r="H19" s="117">
        <v>0.4580627118347874</v>
      </c>
      <c r="I19" s="77">
        <f>(H19/G19-1)*100</f>
        <v>0.4399254275063491</v>
      </c>
      <c r="J19" s="62">
        <v>14.594875756876093</v>
      </c>
      <c r="K19" s="62">
        <v>0.2869069400741182</v>
      </c>
      <c r="L19" s="62">
        <v>-3.8261033294986646</v>
      </c>
      <c r="M19" s="65">
        <v>4.282195200554156</v>
      </c>
      <c r="N19" s="62">
        <f t="shared" si="1"/>
        <v>0.05805764746752562</v>
      </c>
      <c r="O19" s="62">
        <f t="shared" si="1"/>
        <v>0.0014466968097911973</v>
      </c>
      <c r="P19" s="63">
        <f t="shared" si="1"/>
        <v>-0.01913883128011981</v>
      </c>
      <c r="Q19" s="64">
        <f t="shared" si="1"/>
        <v>0.019926069913856374</v>
      </c>
      <c r="R19" s="62">
        <v>6.213289460938981</v>
      </c>
      <c r="S19" s="62">
        <v>0.5653334291714884</v>
      </c>
      <c r="T19" s="63">
        <v>2.804714526826956</v>
      </c>
      <c r="U19" s="64">
        <v>-3.6844926074469413</v>
      </c>
    </row>
    <row r="20" spans="1:21" ht="11.25">
      <c r="A20" s="47"/>
      <c r="B20" s="8"/>
      <c r="C20" s="26"/>
      <c r="D20" s="143"/>
      <c r="E20" s="116"/>
      <c r="F20" s="116"/>
      <c r="G20" s="116"/>
      <c r="H20" s="117"/>
      <c r="I20" s="77"/>
      <c r="J20" s="62"/>
      <c r="K20" s="62"/>
      <c r="L20" s="62"/>
      <c r="M20" s="65"/>
      <c r="N20" s="62"/>
      <c r="O20" s="62"/>
      <c r="P20" s="63"/>
      <c r="Q20" s="64"/>
      <c r="R20" s="62"/>
      <c r="S20" s="62"/>
      <c r="T20" s="63"/>
      <c r="U20" s="64"/>
    </row>
    <row r="21" spans="1:21" ht="11.25">
      <c r="A21" s="132"/>
      <c r="B21" s="9" t="s">
        <v>18</v>
      </c>
      <c r="C21" s="26"/>
      <c r="D21" s="144">
        <f>D22+D23</f>
        <v>2.263196855828603</v>
      </c>
      <c r="E21" s="118">
        <f>E22+E23</f>
        <v>2.2346985473233385</v>
      </c>
      <c r="F21" s="118">
        <f>F22+F23</f>
        <v>2.2360608935151274</v>
      </c>
      <c r="G21" s="118">
        <f>G22+G23</f>
        <v>2.2831276866964023</v>
      </c>
      <c r="H21" s="119">
        <f>H22+H23</f>
        <v>2.2770902613834574</v>
      </c>
      <c r="I21" s="78">
        <f>(H21/G21-1)*100</f>
        <v>-0.2644366037048429</v>
      </c>
      <c r="J21" s="66">
        <v>-2.878275188043375</v>
      </c>
      <c r="K21" s="66">
        <v>-1.5256329651324023</v>
      </c>
      <c r="L21" s="66">
        <v>-0.2694851694130307</v>
      </c>
      <c r="M21" s="69">
        <v>-0.4963979667949161</v>
      </c>
      <c r="N21" s="66">
        <f aca="true" t="shared" si="2" ref="N21:Q23">D21/D$46*J21</f>
        <v>-0.06896074660350585</v>
      </c>
      <c r="O21" s="66">
        <f t="shared" si="2"/>
        <v>-0.03758804184272027</v>
      </c>
      <c r="P21" s="67">
        <f t="shared" si="2"/>
        <v>-0.00653474885106361</v>
      </c>
      <c r="Q21" s="68">
        <f t="shared" si="2"/>
        <v>-0.01156370025522502</v>
      </c>
      <c r="R21" s="66">
        <v>1.6670516135834248</v>
      </c>
      <c r="S21" s="66">
        <v>1.6111769208633433</v>
      </c>
      <c r="T21" s="67">
        <v>2.3807987180267247</v>
      </c>
      <c r="U21" s="68">
        <v>0.23311855887655497</v>
      </c>
    </row>
    <row r="22" spans="1:21" ht="11.25">
      <c r="A22" s="47"/>
      <c r="B22" s="8"/>
      <c r="C22" s="26" t="s">
        <v>19</v>
      </c>
      <c r="D22" s="143">
        <v>1.4810833320040226</v>
      </c>
      <c r="E22" s="116">
        <v>1.4159114350163828</v>
      </c>
      <c r="F22" s="116">
        <v>1.4214391445675882</v>
      </c>
      <c r="G22" s="116">
        <v>1.4028283504160395</v>
      </c>
      <c r="H22" s="117">
        <v>1.4040111020931456</v>
      </c>
      <c r="I22" s="77">
        <f>(H22/G22-1)*100</f>
        <v>0.08431193144586846</v>
      </c>
      <c r="J22" s="62">
        <v>-5.521546938223011</v>
      </c>
      <c r="K22" s="62">
        <v>-1.4193424154702967</v>
      </c>
      <c r="L22" s="62">
        <v>-3.6257490694813015</v>
      </c>
      <c r="M22" s="65">
        <v>0.08431193144588178</v>
      </c>
      <c r="N22" s="62">
        <f t="shared" si="2"/>
        <v>-0.08657401770254321</v>
      </c>
      <c r="O22" s="62">
        <f t="shared" si="2"/>
        <v>-0.02215664305978121</v>
      </c>
      <c r="P22" s="63">
        <f t="shared" si="2"/>
        <v>-0.05589029739071742</v>
      </c>
      <c r="Q22" s="64">
        <f t="shared" si="2"/>
        <v>0.0012067858343543325</v>
      </c>
      <c r="R22" s="62">
        <v>1.1867905056759156</v>
      </c>
      <c r="S22" s="62">
        <v>1.8357980622131294</v>
      </c>
      <c r="T22" s="63">
        <v>2.4036054081121847</v>
      </c>
      <c r="U22" s="64">
        <v>0</v>
      </c>
    </row>
    <row r="23" spans="1:21" ht="11.25">
      <c r="A23" s="47"/>
      <c r="B23" s="8"/>
      <c r="C23" s="26" t="s">
        <v>20</v>
      </c>
      <c r="D23" s="143">
        <v>0.7821135238245803</v>
      </c>
      <c r="E23" s="116">
        <v>0.8187871123069559</v>
      </c>
      <c r="F23" s="116">
        <v>0.8146217489475391</v>
      </c>
      <c r="G23" s="116">
        <v>0.8802993362803629</v>
      </c>
      <c r="H23" s="117">
        <v>0.8730791592903117</v>
      </c>
      <c r="I23" s="77">
        <f>(H23/G23-1)*100</f>
        <v>-0.8201956644156461</v>
      </c>
      <c r="J23" s="62">
        <v>2.1272714645755855</v>
      </c>
      <c r="K23" s="62">
        <v>-1.709438990457798</v>
      </c>
      <c r="L23" s="62">
        <v>5.586883007866405</v>
      </c>
      <c r="M23" s="65">
        <v>-1.4218062626384267</v>
      </c>
      <c r="N23" s="62">
        <f t="shared" si="2"/>
        <v>0.017613271099037233</v>
      </c>
      <c r="O23" s="62">
        <f t="shared" si="2"/>
        <v>-0.01543139878293959</v>
      </c>
      <c r="P23" s="63">
        <f t="shared" si="2"/>
        <v>0.04935554853965343</v>
      </c>
      <c r="Q23" s="64">
        <f t="shared" si="2"/>
        <v>-0.012770486089579142</v>
      </c>
      <c r="R23" s="62">
        <v>2.508404447892403</v>
      </c>
      <c r="S23" s="62">
        <v>1.2215978499877878</v>
      </c>
      <c r="T23" s="63">
        <v>2.344475394614662</v>
      </c>
      <c r="U23" s="64">
        <v>0.6102877070619002</v>
      </c>
    </row>
    <row r="24" spans="1:21" ht="11.25">
      <c r="A24" s="47"/>
      <c r="B24" s="8"/>
      <c r="C24" s="26"/>
      <c r="D24" s="143"/>
      <c r="E24" s="116"/>
      <c r="F24" s="116"/>
      <c r="G24" s="116"/>
      <c r="H24" s="117"/>
      <c r="I24" s="77"/>
      <c r="J24" s="62"/>
      <c r="K24" s="62"/>
      <c r="L24" s="62"/>
      <c r="M24" s="65"/>
      <c r="N24" s="62"/>
      <c r="O24" s="62"/>
      <c r="P24" s="63"/>
      <c r="Q24" s="64"/>
      <c r="R24" s="62"/>
      <c r="S24" s="62"/>
      <c r="T24" s="63"/>
      <c r="U24" s="64"/>
    </row>
    <row r="25" spans="1:21" ht="11.25">
      <c r="A25" s="132"/>
      <c r="B25" s="9" t="s">
        <v>21</v>
      </c>
      <c r="C25" s="26"/>
      <c r="D25" s="144">
        <v>6.733621135493807</v>
      </c>
      <c r="E25" s="118">
        <v>5.842781329922617</v>
      </c>
      <c r="F25" s="118">
        <v>6.32480989510732</v>
      </c>
      <c r="G25" s="118">
        <v>6.422024730598818</v>
      </c>
      <c r="H25" s="119">
        <v>6.258759676402628</v>
      </c>
      <c r="I25" s="78">
        <f>(H25/G25-1)*100</f>
        <v>-2.5422676032106684</v>
      </c>
      <c r="J25" s="66">
        <v>-12.600605473748303</v>
      </c>
      <c r="K25" s="66">
        <v>8.398981115697211</v>
      </c>
      <c r="L25" s="66">
        <v>-0.24887223272742176</v>
      </c>
      <c r="M25" s="69">
        <v>-1.5225487428612752</v>
      </c>
      <c r="N25" s="66">
        <f>D25/D$46*J25</f>
        <v>-0.8982296795436422</v>
      </c>
      <c r="O25" s="66">
        <f>E25/E$46*K25</f>
        <v>0.5410369528261584</v>
      </c>
      <c r="P25" s="67">
        <f>F25/F$46*L25</f>
        <v>-0.017070031621090213</v>
      </c>
      <c r="Q25" s="68">
        <f>G25/G$46*M25</f>
        <v>-0.09976536821520465</v>
      </c>
      <c r="R25" s="66">
        <v>-0.7198255719086433</v>
      </c>
      <c r="S25" s="66">
        <v>-0.13745186922761832</v>
      </c>
      <c r="T25" s="67">
        <v>1.790367604496538</v>
      </c>
      <c r="U25" s="68">
        <v>-1.0354846183891908</v>
      </c>
    </row>
    <row r="26" spans="1:21" ht="11.25">
      <c r="A26" s="47"/>
      <c r="B26" s="8"/>
      <c r="C26" s="26"/>
      <c r="D26" s="143"/>
      <c r="E26" s="116"/>
      <c r="F26" s="116"/>
      <c r="G26" s="116"/>
      <c r="H26" s="117"/>
      <c r="I26" s="77"/>
      <c r="J26" s="62"/>
      <c r="K26" s="62"/>
      <c r="L26" s="62"/>
      <c r="M26" s="65"/>
      <c r="N26" s="62"/>
      <c r="O26" s="62"/>
      <c r="P26" s="63"/>
      <c r="Q26" s="64"/>
      <c r="R26" s="62"/>
      <c r="S26" s="62"/>
      <c r="T26" s="63"/>
      <c r="U26" s="64"/>
    </row>
    <row r="27" spans="1:21" ht="11.25">
      <c r="A27" s="132"/>
      <c r="B27" s="9" t="s">
        <v>22</v>
      </c>
      <c r="C27" s="26"/>
      <c r="D27" s="144">
        <f>SUM(D28:D31)</f>
        <v>4.853705101786403</v>
      </c>
      <c r="E27" s="118">
        <f>SUM(E28:E31)</f>
        <v>4.972676385781247</v>
      </c>
      <c r="F27" s="118">
        <f>SUM(F28:F31)</f>
        <v>5.116444061755338</v>
      </c>
      <c r="G27" s="118">
        <f>SUM(G28:G31)</f>
        <v>5.167527406425834</v>
      </c>
      <c r="H27" s="119">
        <f>SUM(H28:H31)</f>
        <v>5.255570254269321</v>
      </c>
      <c r="I27" s="78">
        <f>(H27/G27-1)*100</f>
        <v>1.7037712801291516</v>
      </c>
      <c r="J27" s="66">
        <v>1.0441558240066229</v>
      </c>
      <c r="K27" s="66">
        <v>1.1669087540902012</v>
      </c>
      <c r="L27" s="66">
        <v>-2.705731439039525</v>
      </c>
      <c r="M27" s="69">
        <v>-1.699024556804929</v>
      </c>
      <c r="N27" s="66">
        <f aca="true" t="shared" si="3" ref="N27:Q31">D27/D$46*J27</f>
        <v>0.05365201176444951</v>
      </c>
      <c r="O27" s="66">
        <f t="shared" si="3"/>
        <v>0.06397463041639015</v>
      </c>
      <c r="P27" s="67">
        <f t="shared" si="3"/>
        <v>-0.15012856153208692</v>
      </c>
      <c r="Q27" s="68">
        <f t="shared" si="3"/>
        <v>-0.08958165376966944</v>
      </c>
      <c r="R27" s="66">
        <v>1.3924484858462165</v>
      </c>
      <c r="S27" s="66">
        <v>1.7043558370540524</v>
      </c>
      <c r="T27" s="67">
        <v>3.8071579012751187</v>
      </c>
      <c r="U27" s="68">
        <v>3.4616094312313948</v>
      </c>
    </row>
    <row r="28" spans="1:21" ht="11.25">
      <c r="A28" s="47"/>
      <c r="B28" s="8"/>
      <c r="C28" s="26" t="s">
        <v>23</v>
      </c>
      <c r="D28" s="143">
        <v>1.0025337388747142</v>
      </c>
      <c r="E28" s="116">
        <v>1.0174924333821804</v>
      </c>
      <c r="F28" s="116">
        <v>1.0699416042738452</v>
      </c>
      <c r="G28" s="116">
        <v>1.1136612741592127</v>
      </c>
      <c r="H28" s="117">
        <v>1.1363585388477981</v>
      </c>
      <c r="I28" s="77">
        <f>(H28/G28-1)*100</f>
        <v>2.038076138161604</v>
      </c>
      <c r="J28" s="62">
        <v>-0.5908094544535203</v>
      </c>
      <c r="K28" s="62">
        <v>5.214230038199332</v>
      </c>
      <c r="L28" s="62">
        <v>0.2521365146821921</v>
      </c>
      <c r="M28" s="65">
        <v>-1.5379876036429039</v>
      </c>
      <c r="N28" s="62">
        <f t="shared" si="3"/>
        <v>-0.006270378302711526</v>
      </c>
      <c r="O28" s="62">
        <f t="shared" si="3"/>
        <v>0.05849275354554822</v>
      </c>
      <c r="P28" s="63">
        <f t="shared" si="3"/>
        <v>0.0029255412470518614</v>
      </c>
      <c r="Q28" s="64">
        <f t="shared" si="3"/>
        <v>-0.01747602205518509</v>
      </c>
      <c r="R28" s="62">
        <v>2.095277438787676</v>
      </c>
      <c r="S28" s="62">
        <v>-0.056534211254273714</v>
      </c>
      <c r="T28" s="63">
        <v>3.824394252253896</v>
      </c>
      <c r="U28" s="64">
        <v>3.6319222558738034</v>
      </c>
    </row>
    <row r="29" spans="1:21" ht="11.25">
      <c r="A29" s="47"/>
      <c r="B29" s="8"/>
      <c r="C29" s="26" t="s">
        <v>24</v>
      </c>
      <c r="D29" s="143">
        <v>1.789982236445684</v>
      </c>
      <c r="E29" s="116">
        <v>1.7627530709653028</v>
      </c>
      <c r="F29" s="116">
        <v>1.7341948021311333</v>
      </c>
      <c r="G29" s="116">
        <v>1.770376836384034</v>
      </c>
      <c r="H29" s="117">
        <v>1.7181675592274182</v>
      </c>
      <c r="I29" s="77">
        <f>(H29/G29-1)*100</f>
        <v>-2.9490488173835594</v>
      </c>
      <c r="J29" s="62">
        <v>-1.6119918279344034</v>
      </c>
      <c r="K29" s="62">
        <v>-3.0982704285875258</v>
      </c>
      <c r="L29" s="62">
        <v>-0.034565946307068884</v>
      </c>
      <c r="M29" s="65">
        <v>-4.811269732876198</v>
      </c>
      <c r="N29" s="62">
        <f t="shared" si="3"/>
        <v>-0.030546317860373977</v>
      </c>
      <c r="O29" s="62">
        <f t="shared" si="3"/>
        <v>-0.06021317011976787</v>
      </c>
      <c r="P29" s="63">
        <f t="shared" si="3"/>
        <v>-0.0006500649287535975</v>
      </c>
      <c r="Q29" s="64">
        <f t="shared" si="3"/>
        <v>-0.0869084601368858</v>
      </c>
      <c r="R29" s="62">
        <v>0.09228187919462982</v>
      </c>
      <c r="S29" s="62">
        <v>1.5254379347917109</v>
      </c>
      <c r="T29" s="63">
        <v>2.1216874432427915</v>
      </c>
      <c r="U29" s="64">
        <v>1.9563459983831848</v>
      </c>
    </row>
    <row r="30" spans="1:21" ht="11.25">
      <c r="A30" s="47"/>
      <c r="B30" s="8"/>
      <c r="C30" s="26" t="s">
        <v>25</v>
      </c>
      <c r="D30" s="143">
        <v>1.51229452030849</v>
      </c>
      <c r="E30" s="116">
        <v>1.551680881433764</v>
      </c>
      <c r="F30" s="116">
        <v>1.6701918056567089</v>
      </c>
      <c r="G30" s="116">
        <v>1.6553581982188716</v>
      </c>
      <c r="H30" s="117">
        <v>1.7711479109583215</v>
      </c>
      <c r="I30" s="77">
        <f>(H30/G30-1)*100</f>
        <v>6.994843343515433</v>
      </c>
      <c r="J30" s="62">
        <v>0.8134845414737413</v>
      </c>
      <c r="K30" s="62">
        <v>5.266541339926192</v>
      </c>
      <c r="L30" s="62">
        <v>-5.647576456780584</v>
      </c>
      <c r="M30" s="65">
        <v>2.0204760280029745</v>
      </c>
      <c r="N30" s="62">
        <f t="shared" si="3"/>
        <v>0.01302365828815803</v>
      </c>
      <c r="O30" s="62">
        <f t="shared" si="3"/>
        <v>0.09009664051182739</v>
      </c>
      <c r="P30" s="63">
        <f t="shared" si="3"/>
        <v>-0.10229134117984953</v>
      </c>
      <c r="Q30" s="64">
        <f t="shared" si="3"/>
        <v>0.034125758828716185</v>
      </c>
      <c r="R30" s="62">
        <v>1.7764748645305417</v>
      </c>
      <c r="S30" s="62">
        <v>2.25241772974087</v>
      </c>
      <c r="T30" s="63">
        <v>5.044320344545156</v>
      </c>
      <c r="U30" s="64">
        <v>4.875851896777149</v>
      </c>
    </row>
    <row r="31" spans="1:21" ht="11.25">
      <c r="A31" s="47"/>
      <c r="B31" s="8"/>
      <c r="C31" s="26" t="s">
        <v>26</v>
      </c>
      <c r="D31" s="143">
        <v>0.5488946061575138</v>
      </c>
      <c r="E31" s="116">
        <v>0.64075</v>
      </c>
      <c r="F31" s="116">
        <v>0.6421158496936512</v>
      </c>
      <c r="G31" s="116">
        <v>0.6281310976637162</v>
      </c>
      <c r="H31" s="117">
        <v>0.6298962452357828</v>
      </c>
      <c r="I31" s="77">
        <f>(H31/G31-1)*100</f>
        <v>0.28101579091242</v>
      </c>
      <c r="J31" s="62">
        <v>13.327766937737593</v>
      </c>
      <c r="K31" s="62">
        <v>-3.4542111583715354</v>
      </c>
      <c r="L31" s="62">
        <v>-7.196543892892791</v>
      </c>
      <c r="M31" s="65">
        <v>-3.0149913016401655</v>
      </c>
      <c r="N31" s="62">
        <f t="shared" si="3"/>
        <v>0.07744504963937777</v>
      </c>
      <c r="O31" s="62">
        <f t="shared" si="3"/>
        <v>-0.024401593521218005</v>
      </c>
      <c r="P31" s="63">
        <f t="shared" si="3"/>
        <v>-0.05011269667053645</v>
      </c>
      <c r="Q31" s="64">
        <f t="shared" si="3"/>
        <v>-0.019322930406315143</v>
      </c>
      <c r="R31" s="62">
        <v>3.0061892130857757</v>
      </c>
      <c r="S31" s="62">
        <v>3.7985865724381966</v>
      </c>
      <c r="T31" s="63">
        <v>5.407801418439718</v>
      </c>
      <c r="U31" s="64">
        <v>3.398470688190315</v>
      </c>
    </row>
    <row r="32" spans="1:21" ht="11.25">
      <c r="A32" s="47"/>
      <c r="B32" s="8"/>
      <c r="C32" s="26"/>
      <c r="D32" s="143"/>
      <c r="E32" s="116"/>
      <c r="F32" s="116"/>
      <c r="G32" s="116"/>
      <c r="H32" s="117"/>
      <c r="I32" s="77"/>
      <c r="J32" s="62"/>
      <c r="K32" s="62"/>
      <c r="L32" s="62"/>
      <c r="M32" s="65"/>
      <c r="N32" s="62"/>
      <c r="O32" s="62"/>
      <c r="P32" s="63"/>
      <c r="Q32" s="64"/>
      <c r="R32" s="62"/>
      <c r="S32" s="62"/>
      <c r="T32" s="63"/>
      <c r="U32" s="64"/>
    </row>
    <row r="33" spans="1:21" ht="11.25">
      <c r="A33" s="49" t="s">
        <v>27</v>
      </c>
      <c r="B33" s="10"/>
      <c r="C33" s="29"/>
      <c r="D33" s="145">
        <f>SUM(D34:D40)</f>
        <v>27.107324814554964</v>
      </c>
      <c r="E33" s="120">
        <f>SUM(E34:E40)</f>
        <v>25.241878534468057</v>
      </c>
      <c r="F33" s="120">
        <f>SUM(F34:F40)</f>
        <v>25.46520069677844</v>
      </c>
      <c r="G33" s="120">
        <f>SUM(G34:G40)</f>
        <v>27.663649113295072</v>
      </c>
      <c r="H33" s="121">
        <f>SUM(H34:H40)</f>
        <v>28.482473212227497</v>
      </c>
      <c r="I33" s="79">
        <f aca="true" t="shared" si="4" ref="I33:I40">(H33/G33-1)*100</f>
        <v>2.959928010867152</v>
      </c>
      <c r="J33" s="71">
        <v>-1.058810357207264</v>
      </c>
      <c r="K33" s="71">
        <v>-2.8650882853561654</v>
      </c>
      <c r="L33" s="71">
        <v>2.5566522151819697</v>
      </c>
      <c r="M33" s="72">
        <v>-2.1444937658228866</v>
      </c>
      <c r="N33" s="71">
        <f aca="true" t="shared" si="5" ref="N33:Q40">D33/D$46*J33</f>
        <v>-0.30384503937311186</v>
      </c>
      <c r="O33" s="71">
        <f t="shared" si="5"/>
        <v>-0.7973341626063055</v>
      </c>
      <c r="P33" s="71">
        <f t="shared" si="5"/>
        <v>0.7060397667747921</v>
      </c>
      <c r="Q33" s="72">
        <f t="shared" si="5"/>
        <v>-0.6053002963214514</v>
      </c>
      <c r="R33" s="71">
        <v>-5.8852084031748575</v>
      </c>
      <c r="S33" s="71">
        <v>3.860421544058596</v>
      </c>
      <c r="T33" s="71">
        <v>5.92501360423951</v>
      </c>
      <c r="U33" s="72">
        <v>5.2162846763826565</v>
      </c>
    </row>
    <row r="34" spans="1:21" ht="11.25">
      <c r="A34" s="47"/>
      <c r="B34" s="8"/>
      <c r="C34" s="26" t="s">
        <v>28</v>
      </c>
      <c r="D34" s="143">
        <v>8.173009101857428</v>
      </c>
      <c r="E34" s="116">
        <v>6.478440482336671</v>
      </c>
      <c r="F34" s="116">
        <v>6.928149033904546</v>
      </c>
      <c r="G34" s="116">
        <v>8.124565306123813</v>
      </c>
      <c r="H34" s="117">
        <v>8.772994225023297</v>
      </c>
      <c r="I34" s="77">
        <f t="shared" si="4"/>
        <v>7.981090611835406</v>
      </c>
      <c r="J34" s="62">
        <v>0.5743945431063082</v>
      </c>
      <c r="K34" s="62">
        <v>-4.750680722013826</v>
      </c>
      <c r="L34" s="62">
        <v>0.07400363840270074</v>
      </c>
      <c r="M34" s="65">
        <v>-3.635089956673525</v>
      </c>
      <c r="N34" s="62">
        <f t="shared" si="5"/>
        <v>0.04969807849068656</v>
      </c>
      <c r="O34" s="62">
        <f t="shared" si="5"/>
        <v>-0.33931808545370246</v>
      </c>
      <c r="P34" s="63">
        <f t="shared" si="5"/>
        <v>0.005560075628638557</v>
      </c>
      <c r="Q34" s="64">
        <f t="shared" si="5"/>
        <v>-0.30133663049857157</v>
      </c>
      <c r="R34" s="62">
        <v>-21.186418425157882</v>
      </c>
      <c r="S34" s="62">
        <v>12.275466331430295</v>
      </c>
      <c r="T34" s="63">
        <v>17.182197418414844</v>
      </c>
      <c r="U34" s="64">
        <v>12.054367677286479</v>
      </c>
    </row>
    <row r="35" spans="1:21" ht="11.25">
      <c r="A35" s="47"/>
      <c r="B35" s="8"/>
      <c r="C35" s="26" t="s">
        <v>29</v>
      </c>
      <c r="D35" s="143">
        <v>2.4853062906927166</v>
      </c>
      <c r="E35" s="116">
        <v>2.603725767068256</v>
      </c>
      <c r="F35" s="116">
        <v>2.523267048789763</v>
      </c>
      <c r="G35" s="116">
        <v>2.631123958473217</v>
      </c>
      <c r="H35" s="117">
        <v>2.6420850461036403</v>
      </c>
      <c r="I35" s="77">
        <f t="shared" si="4"/>
        <v>0.41659335718959856</v>
      </c>
      <c r="J35" s="62">
        <v>1.0179822813648798</v>
      </c>
      <c r="K35" s="62">
        <v>-4.330298271085169</v>
      </c>
      <c r="L35" s="62">
        <v>2.222976831501896</v>
      </c>
      <c r="M35" s="65">
        <v>-2.3145393542923784</v>
      </c>
      <c r="N35" s="62">
        <f t="shared" si="5"/>
        <v>0.026783507327994643</v>
      </c>
      <c r="O35" s="62">
        <f t="shared" si="5"/>
        <v>-0.12430647276388418</v>
      </c>
      <c r="P35" s="63">
        <f t="shared" si="5"/>
        <v>0.06082870319038178</v>
      </c>
      <c r="Q35" s="64">
        <f t="shared" si="5"/>
        <v>-0.06213588807247658</v>
      </c>
      <c r="R35" s="62">
        <v>3.709044300248351</v>
      </c>
      <c r="S35" s="62">
        <v>1.2962936954903341</v>
      </c>
      <c r="T35" s="63">
        <v>2.0069045836452943</v>
      </c>
      <c r="U35" s="64">
        <v>2.795843612170117</v>
      </c>
    </row>
    <row r="36" spans="1:21" ht="11.25">
      <c r="A36" s="47"/>
      <c r="B36" s="8"/>
      <c r="C36" s="26" t="s">
        <v>30</v>
      </c>
      <c r="D36" s="143">
        <v>6.493736015477976</v>
      </c>
      <c r="E36" s="116">
        <v>6.276623180666741</v>
      </c>
      <c r="F36" s="116">
        <v>6.132155567457327</v>
      </c>
      <c r="G36" s="116">
        <v>6.340373885462697</v>
      </c>
      <c r="H36" s="117">
        <v>6.474227494740443</v>
      </c>
      <c r="I36" s="77">
        <f t="shared" si="4"/>
        <v>2.11113116822097</v>
      </c>
      <c r="J36" s="62">
        <v>-3.4186391117427775</v>
      </c>
      <c r="K36" s="62">
        <v>-3.0612720883216866</v>
      </c>
      <c r="L36" s="62">
        <v>1.378434163685526</v>
      </c>
      <c r="M36" s="65">
        <v>-0.7570280310690976</v>
      </c>
      <c r="N36" s="62">
        <f t="shared" si="5"/>
        <v>-0.23501479112877408</v>
      </c>
      <c r="O36" s="62">
        <f t="shared" si="5"/>
        <v>-0.21184034690861597</v>
      </c>
      <c r="P36" s="63">
        <f t="shared" si="5"/>
        <v>0.09166627794518843</v>
      </c>
      <c r="Q36" s="64">
        <f t="shared" si="5"/>
        <v>-0.048973761330804215</v>
      </c>
      <c r="R36" s="62">
        <v>0.07788214283314687</v>
      </c>
      <c r="S36" s="62">
        <v>0.7835823398788477</v>
      </c>
      <c r="T36" s="63">
        <v>1.9896556544429842</v>
      </c>
      <c r="U36" s="64">
        <v>2.8900375939849567</v>
      </c>
    </row>
    <row r="37" spans="1:21" ht="12" customHeight="1">
      <c r="A37" s="47"/>
      <c r="B37" s="8"/>
      <c r="C37" s="26" t="s">
        <v>31</v>
      </c>
      <c r="D37" s="143">
        <v>4.057143896</v>
      </c>
      <c r="E37" s="116">
        <v>3.9801485372000003</v>
      </c>
      <c r="F37" s="116">
        <v>4.085126</v>
      </c>
      <c r="G37" s="116">
        <v>4.44008</v>
      </c>
      <c r="H37" s="117">
        <v>4.331300000000001</v>
      </c>
      <c r="I37" s="77">
        <f t="shared" si="4"/>
        <v>-2.4499558566512203</v>
      </c>
      <c r="J37" s="62">
        <v>-1.52225388556937</v>
      </c>
      <c r="K37" s="62">
        <v>1.6054542236997236</v>
      </c>
      <c r="L37" s="62">
        <v>8.181240921332673</v>
      </c>
      <c r="M37" s="65">
        <v>-3.3729121997802025</v>
      </c>
      <c r="N37" s="62">
        <f t="shared" si="5"/>
        <v>-0.06538148978932468</v>
      </c>
      <c r="O37" s="62">
        <f t="shared" si="5"/>
        <v>0.07044949719834787</v>
      </c>
      <c r="P37" s="63">
        <f t="shared" si="5"/>
        <v>0.3624391000603688</v>
      </c>
      <c r="Q37" s="64">
        <f t="shared" si="5"/>
        <v>-0.15280320463809696</v>
      </c>
      <c r="R37" s="62">
        <v>-0.38132326487918533</v>
      </c>
      <c r="S37" s="62">
        <v>1.0157644024007482</v>
      </c>
      <c r="T37" s="63">
        <v>0.46930084582764664</v>
      </c>
      <c r="U37" s="64">
        <v>0.9551735068713043</v>
      </c>
    </row>
    <row r="38" spans="1:21" ht="11.25">
      <c r="A38" s="47"/>
      <c r="B38" s="8"/>
      <c r="C38" s="26" t="s">
        <v>32</v>
      </c>
      <c r="D38" s="143">
        <v>3.379818914956666</v>
      </c>
      <c r="E38" s="116">
        <v>3.369892199634866</v>
      </c>
      <c r="F38" s="116">
        <v>3.3120217759403756</v>
      </c>
      <c r="G38" s="116">
        <v>3.5213884843501835</v>
      </c>
      <c r="H38" s="117">
        <v>3.61787755140214</v>
      </c>
      <c r="I38" s="77">
        <f t="shared" si="4"/>
        <v>2.7400858349135637</v>
      </c>
      <c r="J38" s="62">
        <v>-1.1869118184901026</v>
      </c>
      <c r="K38" s="62">
        <v>-2.6133043033098886</v>
      </c>
      <c r="L38" s="62">
        <v>2.763360440342325</v>
      </c>
      <c r="M38" s="65">
        <v>-0.763632815999415</v>
      </c>
      <c r="N38" s="62">
        <f t="shared" si="5"/>
        <v>-0.04246774453008974</v>
      </c>
      <c r="O38" s="62">
        <f t="shared" si="5"/>
        <v>-0.09709272334353465</v>
      </c>
      <c r="P38" s="63">
        <f t="shared" si="5"/>
        <v>0.09925242458144398</v>
      </c>
      <c r="Q38" s="64">
        <f t="shared" si="5"/>
        <v>-0.027436907181995422</v>
      </c>
      <c r="R38" s="62">
        <v>0.9039351943144993</v>
      </c>
      <c r="S38" s="62">
        <v>0.9200703537228634</v>
      </c>
      <c r="T38" s="63">
        <v>3.462378584375145</v>
      </c>
      <c r="U38" s="64">
        <v>3.5306800826520544</v>
      </c>
    </row>
    <row r="39" spans="1:21" ht="11.25">
      <c r="A39" s="47"/>
      <c r="B39" s="8"/>
      <c r="C39" s="26" t="s">
        <v>33</v>
      </c>
      <c r="D39" s="143">
        <v>0.5309611520534213</v>
      </c>
      <c r="E39" s="116">
        <v>0.5350885654064641</v>
      </c>
      <c r="F39" s="116">
        <v>0.5115275533775678</v>
      </c>
      <c r="G39" s="116">
        <v>0.5473111335087045</v>
      </c>
      <c r="H39" s="117">
        <v>0.566302743603585</v>
      </c>
      <c r="I39" s="77">
        <f t="shared" si="4"/>
        <v>3.4699842433551398</v>
      </c>
      <c r="J39" s="62">
        <v>-2.2222856069223837</v>
      </c>
      <c r="K39" s="62">
        <v>-6.383921105715302</v>
      </c>
      <c r="L39" s="62">
        <v>4.897731104475554</v>
      </c>
      <c r="M39" s="65">
        <v>0.6137336900367103</v>
      </c>
      <c r="N39" s="62">
        <f t="shared" si="5"/>
        <v>-0.012491365904478156</v>
      </c>
      <c r="O39" s="62">
        <f t="shared" si="5"/>
        <v>-0.037661175597643606</v>
      </c>
      <c r="P39" s="63">
        <f t="shared" si="5"/>
        <v>0.027169045107256515</v>
      </c>
      <c r="Q39" s="64">
        <f t="shared" si="5"/>
        <v>0.0034272901890898522</v>
      </c>
      <c r="R39" s="62">
        <v>3.067808596833288</v>
      </c>
      <c r="S39" s="62">
        <v>2.115793104093015</v>
      </c>
      <c r="T39" s="63">
        <v>1.9997614696702897</v>
      </c>
      <c r="U39" s="64">
        <v>2.838827711252364</v>
      </c>
    </row>
    <row r="40" spans="1:21" ht="11.25">
      <c r="A40" s="47"/>
      <c r="B40" s="8"/>
      <c r="C40" s="26" t="s">
        <v>34</v>
      </c>
      <c r="D40" s="143">
        <v>1.9873494435167547</v>
      </c>
      <c r="E40" s="116">
        <v>1.997959802155059</v>
      </c>
      <c r="F40" s="116">
        <v>1.9729537173088583</v>
      </c>
      <c r="G40" s="116">
        <v>2.058806345376455</v>
      </c>
      <c r="H40" s="117">
        <v>2.077686151354393</v>
      </c>
      <c r="I40" s="77">
        <f t="shared" si="4"/>
        <v>0.9170268014928595</v>
      </c>
      <c r="J40" s="62">
        <v>-1.186911818490131</v>
      </c>
      <c r="K40" s="62">
        <v>-2.613304303309903</v>
      </c>
      <c r="L40" s="62">
        <v>2.763360440342325</v>
      </c>
      <c r="M40" s="65">
        <v>-0.7636328159994008</v>
      </c>
      <c r="N40" s="62">
        <f t="shared" si="5"/>
        <v>-0.02497123383912705</v>
      </c>
      <c r="O40" s="62">
        <f t="shared" si="5"/>
        <v>-0.05756485573727384</v>
      </c>
      <c r="P40" s="63">
        <f t="shared" si="5"/>
        <v>0.05912414026151083</v>
      </c>
      <c r="Q40" s="64">
        <f t="shared" si="5"/>
        <v>-0.016041194788600496</v>
      </c>
      <c r="R40" s="62">
        <v>1.7414765759136657</v>
      </c>
      <c r="S40" s="62">
        <v>1.3982642237222649</v>
      </c>
      <c r="T40" s="63">
        <v>1.5454113171659287</v>
      </c>
      <c r="U40" s="64">
        <v>1.6935924451728965</v>
      </c>
    </row>
    <row r="41" spans="1:21" ht="11.25">
      <c r="A41" s="47"/>
      <c r="B41" s="8"/>
      <c r="C41" s="26"/>
      <c r="D41" s="143"/>
      <c r="E41" s="116"/>
      <c r="F41" s="116"/>
      <c r="G41" s="116"/>
      <c r="H41" s="117"/>
      <c r="I41" s="77"/>
      <c r="J41" s="62"/>
      <c r="K41" s="62"/>
      <c r="L41" s="62"/>
      <c r="M41" s="65"/>
      <c r="N41" s="62"/>
      <c r="O41" s="62"/>
      <c r="P41" s="63"/>
      <c r="Q41" s="64"/>
      <c r="R41" s="62"/>
      <c r="S41" s="62"/>
      <c r="T41" s="63"/>
      <c r="U41" s="64"/>
    </row>
    <row r="42" spans="1:21" ht="11.25">
      <c r="A42" s="49" t="s">
        <v>35</v>
      </c>
      <c r="B42" s="10"/>
      <c r="C42" s="29"/>
      <c r="D42" s="145">
        <f>D33+D5</f>
        <v>82.22232333011746</v>
      </c>
      <c r="E42" s="120">
        <f>E33+E5</f>
        <v>78.1117571076037</v>
      </c>
      <c r="F42" s="120">
        <f>F33+F5</f>
        <v>79.34588535831551</v>
      </c>
      <c r="G42" s="120">
        <f>G33+G5</f>
        <v>84.91085412393156</v>
      </c>
      <c r="H42" s="121">
        <f>H33+H5</f>
        <v>85.37219765812566</v>
      </c>
      <c r="I42" s="79">
        <f>(H42/G42-1)*100</f>
        <v>0.5433269267563157</v>
      </c>
      <c r="J42" s="71">
        <v>-4.179388854561964</v>
      </c>
      <c r="K42" s="71">
        <v>-0.3519956283909238</v>
      </c>
      <c r="L42" s="71">
        <v>3.9096893357787224</v>
      </c>
      <c r="M42" s="72">
        <v>-1.4441977046202368</v>
      </c>
      <c r="N42" s="71">
        <f>D42/D$46*J42</f>
        <v>-3.6378922722223033</v>
      </c>
      <c r="O42" s="71">
        <f>E42/E$46*K42</f>
        <v>-0.30313380288375297</v>
      </c>
      <c r="P42" s="71">
        <f>F42/F$46*L42</f>
        <v>3.3641632731719304</v>
      </c>
      <c r="Q42" s="72">
        <f>G42/G$46*M42</f>
        <v>-1.2511992949898731</v>
      </c>
      <c r="R42" s="71">
        <v>-0.8557055581859885</v>
      </c>
      <c r="S42" s="71">
        <v>1.9387719980953193</v>
      </c>
      <c r="T42" s="71">
        <v>2.987081877330766</v>
      </c>
      <c r="U42" s="72">
        <v>2.016649030383604</v>
      </c>
    </row>
    <row r="43" spans="1:21" ht="11.25">
      <c r="A43" s="50"/>
      <c r="B43" s="12"/>
      <c r="C43" s="30"/>
      <c r="D43" s="146"/>
      <c r="E43" s="122"/>
      <c r="F43" s="122"/>
      <c r="G43" s="122"/>
      <c r="H43" s="123"/>
      <c r="I43" s="80"/>
      <c r="J43" s="73"/>
      <c r="K43" s="73"/>
      <c r="L43" s="73"/>
      <c r="M43" s="74"/>
      <c r="N43" s="73"/>
      <c r="O43" s="73"/>
      <c r="P43" s="73"/>
      <c r="Q43" s="74"/>
      <c r="R43" s="73"/>
      <c r="S43" s="73"/>
      <c r="T43" s="73"/>
      <c r="U43" s="74"/>
    </row>
    <row r="44" spans="1:21" ht="11.25">
      <c r="A44" s="49" t="s">
        <v>36</v>
      </c>
      <c r="B44" s="10"/>
      <c r="C44" s="31"/>
      <c r="D44" s="145">
        <v>12.23870959985493</v>
      </c>
      <c r="E44" s="120">
        <v>12.59075368547362</v>
      </c>
      <c r="F44" s="120">
        <v>12.866571836378165</v>
      </c>
      <c r="G44" s="120">
        <v>13.097561573040387</v>
      </c>
      <c r="H44" s="121">
        <v>13.393722480682897</v>
      </c>
      <c r="I44" s="79">
        <f>(H44/G44-1)*100</f>
        <v>2.2611911842592036</v>
      </c>
      <c r="J44" s="71">
        <v>1.180608891046532</v>
      </c>
      <c r="K44" s="71">
        <v>1.1920483545531084</v>
      </c>
      <c r="L44" s="71">
        <v>1.1773130040185578</v>
      </c>
      <c r="M44" s="72">
        <v>0.8893099029876481</v>
      </c>
      <c r="N44" s="71">
        <f>D44/D$46*J44</f>
        <v>0.15296391454068656</v>
      </c>
      <c r="O44" s="71">
        <f>E44/E$46*K44</f>
        <v>0.16547267635834653</v>
      </c>
      <c r="P44" s="71">
        <f>F44/F$46*L44</f>
        <v>0.16427262433885811</v>
      </c>
      <c r="Q44" s="72">
        <f>G44/G$46*M44</f>
        <v>0.11884480663281616</v>
      </c>
      <c r="R44" s="71">
        <v>1.676083540255803</v>
      </c>
      <c r="S44" s="71">
        <v>0.9868286816262497</v>
      </c>
      <c r="T44" s="71">
        <v>0.610766613461891</v>
      </c>
      <c r="U44" s="72">
        <v>1.35978854706282</v>
      </c>
    </row>
    <row r="45" spans="1:21" ht="11.25">
      <c r="A45" s="51"/>
      <c r="B45" s="13"/>
      <c r="C45" s="14"/>
      <c r="D45" s="147"/>
      <c r="E45" s="124"/>
      <c r="F45" s="124"/>
      <c r="G45" s="124"/>
      <c r="H45" s="125"/>
      <c r="I45" s="81"/>
      <c r="J45" s="63"/>
      <c r="K45" s="63"/>
      <c r="L45" s="63"/>
      <c r="M45" s="64"/>
      <c r="N45" s="63"/>
      <c r="O45" s="63"/>
      <c r="P45" s="63"/>
      <c r="Q45" s="64"/>
      <c r="R45" s="63"/>
      <c r="S45" s="63"/>
      <c r="T45" s="63"/>
      <c r="U45" s="64"/>
    </row>
    <row r="46" spans="1:21" ht="11.25">
      <c r="A46" s="52" t="s">
        <v>37</v>
      </c>
      <c r="B46" s="133"/>
      <c r="C46" s="53"/>
      <c r="D46" s="148">
        <f>D42+D44</f>
        <v>94.46103292997239</v>
      </c>
      <c r="E46" s="149">
        <f>E42+E44</f>
        <v>90.70251079307731</v>
      </c>
      <c r="F46" s="149">
        <f>F42+F44</f>
        <v>92.21245719469368</v>
      </c>
      <c r="G46" s="149">
        <f>G42+G44</f>
        <v>98.00841569697195</v>
      </c>
      <c r="H46" s="150">
        <f>H42+H44</f>
        <v>98.76592013880855</v>
      </c>
      <c r="I46" s="151">
        <f>(H46/G46-1)*100</f>
        <v>0.7728973440185971</v>
      </c>
      <c r="J46" s="152">
        <v>-3.484928357681625</v>
      </c>
      <c r="K46" s="152">
        <v>-0.1376611265254013</v>
      </c>
      <c r="L46" s="152">
        <v>3.5284358975107892</v>
      </c>
      <c r="M46" s="153">
        <v>-1.1323544883570662</v>
      </c>
      <c r="N46" s="152">
        <f>D46/D$46*J46</f>
        <v>-3.484928357681625</v>
      </c>
      <c r="O46" s="152">
        <f>E46/E$46*K46</f>
        <v>-0.1376611265254013</v>
      </c>
      <c r="P46" s="152">
        <f>F46/F$46*L46</f>
        <v>3.5284358975107892</v>
      </c>
      <c r="Q46" s="153">
        <f>G46/G$46*M46</f>
        <v>-1.1323544883570662</v>
      </c>
      <c r="R46" s="152">
        <v>-0.5118210461161681</v>
      </c>
      <c r="S46" s="152">
        <v>1.8048696596960951</v>
      </c>
      <c r="T46" s="152">
        <v>2.6630402528987958</v>
      </c>
      <c r="U46" s="153">
        <v>1.927073131473847</v>
      </c>
    </row>
    <row r="47" spans="1:18" ht="11.25">
      <c r="A47" s="15"/>
      <c r="B47" s="15"/>
      <c r="C47" s="16"/>
      <c r="D47" s="16"/>
      <c r="E47" s="16"/>
      <c r="F47" s="16"/>
      <c r="G47" s="16"/>
      <c r="H47" s="16"/>
      <c r="J47" s="16"/>
      <c r="K47" s="16"/>
      <c r="L47" s="16"/>
      <c r="M47" s="16"/>
      <c r="R47" s="16"/>
    </row>
    <row r="48" spans="1:2" ht="11.25">
      <c r="A48" s="17" t="s">
        <v>38</v>
      </c>
      <c r="B48" s="17"/>
    </row>
    <row r="49" spans="1:2" ht="11.25">
      <c r="A49" s="17" t="s">
        <v>39</v>
      </c>
      <c r="B49" s="17"/>
    </row>
    <row r="50" spans="1:21" s="7" customFormat="1" ht="11.25">
      <c r="A50" s="17" t="s">
        <v>40</v>
      </c>
      <c r="B50" s="17"/>
      <c r="C50" s="5"/>
      <c r="D50" s="5"/>
      <c r="E50" s="5"/>
      <c r="F50" s="5"/>
      <c r="G50" s="5"/>
      <c r="H50" s="5"/>
      <c r="I50" s="4"/>
      <c r="J50" s="5"/>
      <c r="K50" s="5"/>
      <c r="L50" s="5"/>
      <c r="M50" s="5"/>
      <c r="N50" s="5"/>
      <c r="O50" s="5"/>
      <c r="P50" s="5"/>
      <c r="Q50" s="5"/>
      <c r="R50" s="5"/>
      <c r="S50" s="21"/>
      <c r="T50" s="21"/>
      <c r="U50" s="21"/>
    </row>
    <row r="51" spans="1:2" ht="11.25">
      <c r="A51" s="18" t="s">
        <v>41</v>
      </c>
      <c r="B51" s="18"/>
    </row>
    <row r="52" spans="1:2" ht="11.25">
      <c r="A52" s="19" t="s">
        <v>42</v>
      </c>
      <c r="B52" s="19"/>
    </row>
    <row r="53" spans="1:2" ht="11.25">
      <c r="A53" s="19" t="s">
        <v>43</v>
      </c>
      <c r="B53" s="19"/>
    </row>
    <row r="54" spans="1:2" ht="11.25">
      <c r="A54" s="17" t="s">
        <v>67</v>
      </c>
      <c r="B54" s="17"/>
    </row>
    <row r="55" spans="1:2" ht="11.25">
      <c r="A55" s="17" t="s">
        <v>44</v>
      </c>
      <c r="B55" s="17"/>
    </row>
    <row r="57" ht="11.25">
      <c r="A57" s="5" t="s">
        <v>110</v>
      </c>
    </row>
    <row r="59" spans="1:2" ht="11.25">
      <c r="A59" s="20" t="s">
        <v>73</v>
      </c>
      <c r="B59" s="20"/>
    </row>
    <row r="61" spans="1:3" ht="12.75">
      <c r="A61"/>
      <c r="B61"/>
      <c r="C61"/>
    </row>
    <row r="62" spans="1:3" ht="12.75">
      <c r="A62"/>
      <c r="B62"/>
      <c r="C62"/>
    </row>
    <row r="63" spans="1:3" ht="12.75">
      <c r="A63"/>
      <c r="B63"/>
      <c r="C63"/>
    </row>
    <row r="64" spans="1:3" ht="12.75">
      <c r="A64"/>
      <c r="B64"/>
      <c r="C64"/>
    </row>
    <row r="65" spans="1:3" ht="12.75">
      <c r="A65"/>
      <c r="B65"/>
      <c r="C65"/>
    </row>
    <row r="66" spans="1:3" ht="12.75">
      <c r="A66"/>
      <c r="B66"/>
      <c r="C66"/>
    </row>
    <row r="67" spans="1:3" ht="12.75">
      <c r="A67"/>
      <c r="B67"/>
      <c r="C67"/>
    </row>
    <row r="68" spans="1:3" ht="12.75">
      <c r="A68"/>
      <c r="B68"/>
      <c r="C68"/>
    </row>
    <row r="69" spans="1:3" ht="12.75">
      <c r="A69"/>
      <c r="B69"/>
      <c r="C69"/>
    </row>
    <row r="70" spans="1:3" ht="12.75">
      <c r="A70"/>
      <c r="B70"/>
      <c r="C70"/>
    </row>
    <row r="71" spans="1:3" ht="12.75">
      <c r="A71"/>
      <c r="B71"/>
      <c r="C71"/>
    </row>
    <row r="72" spans="1:3" ht="12.75">
      <c r="A72"/>
      <c r="B72"/>
      <c r="C72"/>
    </row>
    <row r="73" spans="1:3" ht="12.75">
      <c r="A73"/>
      <c r="B73"/>
      <c r="C73"/>
    </row>
    <row r="74" spans="1:3" ht="12.75">
      <c r="A74"/>
      <c r="B74"/>
      <c r="C74"/>
    </row>
    <row r="75" spans="1:3" ht="12.75">
      <c r="A75"/>
      <c r="B75"/>
      <c r="C75"/>
    </row>
    <row r="76" spans="1:3" ht="12.75">
      <c r="A76"/>
      <c r="B76"/>
      <c r="C7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</sheetData>
  <mergeCells count="4">
    <mergeCell ref="D3:H3"/>
    <mergeCell ref="N3:Q3"/>
    <mergeCell ref="J3:M3"/>
    <mergeCell ref="R3:U3"/>
  </mergeCells>
  <hyperlinks>
    <hyperlink ref="K1" location="Sommaire!A1" display="Retour au sommaire"/>
  </hyperlinks>
  <printOptions/>
  <pageMargins left="0" right="0" top="0" bottom="0" header="0.5118110236220472" footer="0.5118110236220472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08"/>
  <sheetViews>
    <sheetView showGridLines="0" workbookViewId="0" topLeftCell="A1">
      <selection activeCell="K1" sqref="K1"/>
    </sheetView>
  </sheetViews>
  <sheetFormatPr defaultColWidth="11.421875" defaultRowHeight="12.75"/>
  <cols>
    <col min="1" max="1" width="2.00390625" style="5" customWidth="1"/>
    <col min="2" max="2" width="2.421875" style="5" customWidth="1"/>
    <col min="3" max="3" width="38.421875" style="5" customWidth="1"/>
    <col min="4" max="8" width="9.421875" style="5" customWidth="1"/>
    <col min="9" max="9" width="9.7109375" style="4" customWidth="1"/>
    <col min="10" max="11" width="7.140625" style="5" customWidth="1"/>
    <col min="12" max="13" width="7.57421875" style="5" customWidth="1"/>
    <col min="14" max="17" width="8.421875" style="5" customWidth="1"/>
    <col min="18" max="21" width="7.57421875" style="5" customWidth="1"/>
    <col min="22" max="16384" width="11.421875" style="5" customWidth="1"/>
  </cols>
  <sheetData>
    <row r="1" spans="1:11" ht="27.75" customHeight="1">
      <c r="A1" s="22" t="s">
        <v>46</v>
      </c>
      <c r="B1" s="23"/>
      <c r="C1" s="24"/>
      <c r="I1" s="58"/>
      <c r="K1" s="89" t="s">
        <v>128</v>
      </c>
    </row>
    <row r="2" spans="1:9" ht="14.25" customHeight="1">
      <c r="A2" s="23"/>
      <c r="B2" s="23"/>
      <c r="C2" s="24"/>
      <c r="I2" s="58"/>
    </row>
    <row r="3" spans="1:21" ht="57" customHeight="1">
      <c r="A3" s="127"/>
      <c r="B3" s="128"/>
      <c r="C3" s="129"/>
      <c r="D3" s="321" t="s">
        <v>71</v>
      </c>
      <c r="E3" s="322"/>
      <c r="F3" s="322"/>
      <c r="G3" s="322"/>
      <c r="H3" s="323"/>
      <c r="I3" s="126" t="s">
        <v>83</v>
      </c>
      <c r="J3" s="321" t="s">
        <v>109</v>
      </c>
      <c r="K3" s="322"/>
      <c r="L3" s="322"/>
      <c r="M3" s="323"/>
      <c r="N3" s="322" t="s">
        <v>108</v>
      </c>
      <c r="O3" s="322"/>
      <c r="P3" s="322"/>
      <c r="Q3" s="323"/>
      <c r="R3" s="321" t="s">
        <v>72</v>
      </c>
      <c r="S3" s="322"/>
      <c r="T3" s="322"/>
      <c r="U3" s="323"/>
    </row>
    <row r="4" spans="1:21" ht="23.25" customHeight="1">
      <c r="A4" s="130"/>
      <c r="B4" s="56"/>
      <c r="C4" s="57"/>
      <c r="D4" s="134" t="s">
        <v>1</v>
      </c>
      <c r="E4" s="135" t="s">
        <v>2</v>
      </c>
      <c r="F4" s="135" t="s">
        <v>3</v>
      </c>
      <c r="G4" s="135" t="s">
        <v>4</v>
      </c>
      <c r="H4" s="136">
        <v>2012</v>
      </c>
      <c r="I4" s="137"/>
      <c r="J4" s="138" t="s">
        <v>2</v>
      </c>
      <c r="K4" s="138" t="s">
        <v>3</v>
      </c>
      <c r="L4" s="138" t="s">
        <v>4</v>
      </c>
      <c r="M4" s="139">
        <v>2012</v>
      </c>
      <c r="N4" s="138" t="s">
        <v>2</v>
      </c>
      <c r="O4" s="138" t="s">
        <v>3</v>
      </c>
      <c r="P4" s="140" t="s">
        <v>4</v>
      </c>
      <c r="Q4" s="141">
        <v>2012</v>
      </c>
      <c r="R4" s="138" t="s">
        <v>2</v>
      </c>
      <c r="S4" s="138" t="s">
        <v>3</v>
      </c>
      <c r="T4" s="140" t="s">
        <v>4</v>
      </c>
      <c r="U4" s="141">
        <v>2012</v>
      </c>
    </row>
    <row r="5" spans="1:21" ht="11.25">
      <c r="A5" s="45" t="s">
        <v>5</v>
      </c>
      <c r="B5" s="6"/>
      <c r="C5" s="25"/>
      <c r="D5" s="142">
        <f>D7+D13+D15+D21+D25+D27</f>
        <v>30.044596414841347</v>
      </c>
      <c r="E5" s="114">
        <f>E7+E13+E15+E21+E25+E27</f>
        <v>28.066642620863004</v>
      </c>
      <c r="F5" s="114">
        <f>F7+F13+F15+F21+F25+F27</f>
        <v>29.363623602972762</v>
      </c>
      <c r="G5" s="114">
        <f>G7+G13+G15+G21+G25+G27</f>
        <v>30.423064330972938</v>
      </c>
      <c r="H5" s="115">
        <f>H7+H13+H15+H21+H25+H27</f>
        <v>32.76661892784382</v>
      </c>
      <c r="I5" s="76">
        <f>(H5/G5-1)*100</f>
        <v>7.703216781108302</v>
      </c>
      <c r="J5" s="60">
        <v>-8.653232831597663</v>
      </c>
      <c r="K5" s="60">
        <v>4.774095851812405</v>
      </c>
      <c r="L5" s="60">
        <v>1.5753498567846975</v>
      </c>
      <c r="M5" s="61">
        <v>5.029447305209217</v>
      </c>
      <c r="N5" s="60">
        <f>D5/D$46*J5</f>
        <v>-5.754310022334298</v>
      </c>
      <c r="O5" s="60">
        <f>E5/E$46*K5</f>
        <v>3.146824134042796</v>
      </c>
      <c r="P5" s="60">
        <f>F5/F$46*L5</f>
        <v>1.0725154246430892</v>
      </c>
      <c r="Q5" s="61">
        <f>G5/G$46*M5</f>
        <v>3.2726020541995156</v>
      </c>
      <c r="R5" s="60">
        <v>2.2659149375083842</v>
      </c>
      <c r="S5" s="60">
        <v>-0.14604708224763385</v>
      </c>
      <c r="T5" s="60">
        <v>2.0011294012596608</v>
      </c>
      <c r="U5" s="61">
        <v>2.5457331676984722</v>
      </c>
    </row>
    <row r="6" spans="1:21" ht="11.25">
      <c r="A6" s="47"/>
      <c r="B6" s="8"/>
      <c r="C6" s="26"/>
      <c r="D6" s="143"/>
      <c r="E6" s="116"/>
      <c r="F6" s="116"/>
      <c r="G6" s="116"/>
      <c r="H6" s="117"/>
      <c r="I6" s="77"/>
      <c r="J6" s="62"/>
      <c r="K6" s="62"/>
      <c r="L6" s="62"/>
      <c r="M6" s="65"/>
      <c r="N6" s="62"/>
      <c r="O6" s="62"/>
      <c r="P6" s="63"/>
      <c r="Q6" s="64"/>
      <c r="R6" s="62"/>
      <c r="S6" s="62"/>
      <c r="T6" s="63"/>
      <c r="U6" s="64"/>
    </row>
    <row r="7" spans="1:21" s="7" customFormat="1" ht="11.25">
      <c r="A7" s="48" t="s">
        <v>6</v>
      </c>
      <c r="B7" s="9" t="s">
        <v>7</v>
      </c>
      <c r="C7" s="27"/>
      <c r="D7" s="144">
        <f>SUM(D8:D11)</f>
        <v>7.706030008345554</v>
      </c>
      <c r="E7" s="118">
        <f>SUM(E8:E11)</f>
        <v>7.268388129764375</v>
      </c>
      <c r="F7" s="118">
        <f>SUM(F8:F11)</f>
        <v>7.616311103835738</v>
      </c>
      <c r="G7" s="118">
        <f>SUM(G8:G11)</f>
        <v>8.104090251654107</v>
      </c>
      <c r="H7" s="119">
        <f>SUM(H8:H11)</f>
        <v>8.532458859164796</v>
      </c>
      <c r="I7" s="78">
        <f>(H7/G7-1)*100</f>
        <v>5.285832144123237</v>
      </c>
      <c r="J7" s="66">
        <v>-6.642261054378551</v>
      </c>
      <c r="K7" s="66">
        <v>4.248657809145442</v>
      </c>
      <c r="L7" s="66">
        <v>4.023557979073686</v>
      </c>
      <c r="M7" s="69">
        <v>2.906594113563912</v>
      </c>
      <c r="N7" s="66">
        <f aca="true" t="shared" si="0" ref="N7:Q11">D7/D$46*J7</f>
        <v>-1.1329092654091244</v>
      </c>
      <c r="O7" s="66">
        <f t="shared" si="0"/>
        <v>0.7252383108663105</v>
      </c>
      <c r="P7" s="67">
        <f t="shared" si="0"/>
        <v>0.7105126586242424</v>
      </c>
      <c r="Q7" s="68">
        <f t="shared" si="0"/>
        <v>0.5038005522193004</v>
      </c>
      <c r="R7" s="66">
        <v>1.0315671720503161</v>
      </c>
      <c r="S7" s="66">
        <v>0.516207165230739</v>
      </c>
      <c r="T7" s="67">
        <v>2.288754236035956</v>
      </c>
      <c r="U7" s="68">
        <v>2.312036513358592</v>
      </c>
    </row>
    <row r="8" spans="1:21" ht="11.25">
      <c r="A8" s="48"/>
      <c r="B8" s="9"/>
      <c r="C8" s="26" t="s">
        <v>8</v>
      </c>
      <c r="D8" s="143">
        <v>5.199812899991935</v>
      </c>
      <c r="E8" s="116">
        <v>4.727040833048594</v>
      </c>
      <c r="F8" s="116">
        <v>4.990013993229335</v>
      </c>
      <c r="G8" s="116">
        <v>5.204443185406139</v>
      </c>
      <c r="H8" s="117">
        <v>5.474448348107418</v>
      </c>
      <c r="I8" s="77">
        <f>(H8/G8-1)*100</f>
        <v>5.187974065283396</v>
      </c>
      <c r="J8" s="62">
        <v>-9.074597031889752</v>
      </c>
      <c r="K8" s="62">
        <v>5.805539969278811</v>
      </c>
      <c r="L8" s="62">
        <v>2.6144407460185732</v>
      </c>
      <c r="M8" s="65">
        <v>2.595202940802025</v>
      </c>
      <c r="N8" s="62">
        <f t="shared" si="0"/>
        <v>-1.0443920527018318</v>
      </c>
      <c r="O8" s="62">
        <f t="shared" si="0"/>
        <v>0.6444998883852641</v>
      </c>
      <c r="P8" s="63">
        <f t="shared" si="0"/>
        <v>0.3024805454078034</v>
      </c>
      <c r="Q8" s="64">
        <f t="shared" si="0"/>
        <v>0.28887873732748814</v>
      </c>
      <c r="R8" s="62">
        <v>-0.01924723604396661</v>
      </c>
      <c r="S8" s="62">
        <v>-0.22907429768969223</v>
      </c>
      <c r="T8" s="63">
        <v>1.639852433377584</v>
      </c>
      <c r="U8" s="64">
        <v>2.527185531254716</v>
      </c>
    </row>
    <row r="9" spans="1:21" ht="11.25">
      <c r="A9" s="48"/>
      <c r="B9" s="9"/>
      <c r="C9" s="26" t="s">
        <v>9</v>
      </c>
      <c r="D9" s="143">
        <v>0.6456704192426554</v>
      </c>
      <c r="E9" s="116">
        <v>0.6571589434561835</v>
      </c>
      <c r="F9" s="116">
        <v>0.6852954817711412</v>
      </c>
      <c r="G9" s="116">
        <v>0.7049343007237574</v>
      </c>
      <c r="H9" s="117">
        <v>0.7209934740404594</v>
      </c>
      <c r="I9" s="77">
        <f>(H9/G9-1)*100</f>
        <v>2.2781092224075428</v>
      </c>
      <c r="J9" s="62">
        <v>-1.523464248572182</v>
      </c>
      <c r="K9" s="62">
        <v>1.0502973837367051</v>
      </c>
      <c r="L9" s="62">
        <v>0.5216563944727284</v>
      </c>
      <c r="M9" s="65">
        <v>-0.12690459038024926</v>
      </c>
      <c r="N9" s="62">
        <f t="shared" si="0"/>
        <v>-0.021771665320280333</v>
      </c>
      <c r="O9" s="62">
        <f t="shared" si="0"/>
        <v>0.01620964783541138</v>
      </c>
      <c r="P9" s="63">
        <f t="shared" si="0"/>
        <v>0.008288563793178744</v>
      </c>
      <c r="Q9" s="64">
        <f t="shared" si="0"/>
        <v>-0.0019133567605311512</v>
      </c>
      <c r="R9" s="62">
        <v>3.353876462735826</v>
      </c>
      <c r="S9" s="62">
        <v>3.197660003180985</v>
      </c>
      <c r="T9" s="63">
        <v>2.3319236771959737</v>
      </c>
      <c r="U9" s="64">
        <v>2.4080697638576822</v>
      </c>
    </row>
    <row r="10" spans="1:21" ht="11.25">
      <c r="A10" s="48"/>
      <c r="B10" s="9"/>
      <c r="C10" s="26" t="s">
        <v>10</v>
      </c>
      <c r="D10" s="143">
        <v>1.1723274227514247</v>
      </c>
      <c r="E10" s="116">
        <v>1.2016731898605448</v>
      </c>
      <c r="F10" s="116">
        <v>1.2490592393898192</v>
      </c>
      <c r="G10" s="116">
        <v>1.3861962952535507</v>
      </c>
      <c r="H10" s="117">
        <v>1.535224964829818</v>
      </c>
      <c r="I10" s="77">
        <f>(H10/G10-1)*100</f>
        <v>10.750906641905878</v>
      </c>
      <c r="J10" s="62">
        <v>0.0879118019257561</v>
      </c>
      <c r="K10" s="62">
        <v>2.4495746192077803</v>
      </c>
      <c r="L10" s="62">
        <v>7.463081288030878</v>
      </c>
      <c r="M10" s="65">
        <v>7.928159838646266</v>
      </c>
      <c r="N10" s="62">
        <f t="shared" si="0"/>
        <v>0.0022811014384837443</v>
      </c>
      <c r="O10" s="62">
        <f t="shared" si="0"/>
        <v>0.06913021676437464</v>
      </c>
      <c r="P10" s="63">
        <f t="shared" si="0"/>
        <v>0.21613151056049246</v>
      </c>
      <c r="Q10" s="64">
        <f t="shared" si="0"/>
        <v>0.23505371076214157</v>
      </c>
      <c r="R10" s="62">
        <v>2.413172455169658</v>
      </c>
      <c r="S10" s="62">
        <v>1.458048558224334</v>
      </c>
      <c r="T10" s="63">
        <v>3.2719574003977385</v>
      </c>
      <c r="U10" s="64">
        <v>2.615394172827237</v>
      </c>
    </row>
    <row r="11" spans="1:21" ht="11.25">
      <c r="A11" s="48"/>
      <c r="B11" s="9"/>
      <c r="C11" s="26" t="s">
        <v>11</v>
      </c>
      <c r="D11" s="143">
        <v>0.6882192663595386</v>
      </c>
      <c r="E11" s="116">
        <v>0.6825151633990532</v>
      </c>
      <c r="F11" s="116">
        <v>0.6919423894454427</v>
      </c>
      <c r="G11" s="116">
        <v>0.8085164702706606</v>
      </c>
      <c r="H11" s="117">
        <v>0.8017920721871</v>
      </c>
      <c r="I11" s="77">
        <f>(H11/G11-1)*100</f>
        <v>-0.8316958690166909</v>
      </c>
      <c r="J11" s="62">
        <v>-4.531494638704615</v>
      </c>
      <c r="K11" s="62">
        <v>-0.28707196738824337</v>
      </c>
      <c r="L11" s="62">
        <v>11.444961487168882</v>
      </c>
      <c r="M11" s="65">
        <v>-1.0535488983924637</v>
      </c>
      <c r="N11" s="62">
        <f t="shared" si="0"/>
        <v>-0.06902664882549565</v>
      </c>
      <c r="O11" s="62">
        <f t="shared" si="0"/>
        <v>-0.0046014421187406665</v>
      </c>
      <c r="P11" s="63">
        <f t="shared" si="0"/>
        <v>0.18361203886276672</v>
      </c>
      <c r="Q11" s="64">
        <f t="shared" si="0"/>
        <v>-0.018218539109801406</v>
      </c>
      <c r="R11" s="62">
        <v>3.8784246575342536</v>
      </c>
      <c r="S11" s="62">
        <v>1.6731228879914255</v>
      </c>
      <c r="T11" s="63">
        <v>4.847600518806743</v>
      </c>
      <c r="U11" s="64">
        <v>0.22421524663674575</v>
      </c>
    </row>
    <row r="12" spans="1:21" ht="11.25">
      <c r="A12" s="47"/>
      <c r="B12" s="8"/>
      <c r="C12" s="26"/>
      <c r="D12" s="143"/>
      <c r="E12" s="116"/>
      <c r="F12" s="116"/>
      <c r="G12" s="116"/>
      <c r="H12" s="117"/>
      <c r="I12" s="77"/>
      <c r="J12" s="62"/>
      <c r="K12" s="62"/>
      <c r="L12" s="62"/>
      <c r="M12" s="65"/>
      <c r="N12" s="62"/>
      <c r="O12" s="62"/>
      <c r="P12" s="63"/>
      <c r="Q12" s="64"/>
      <c r="R12" s="62"/>
      <c r="S12" s="62"/>
      <c r="T12" s="63"/>
      <c r="U12" s="64"/>
    </row>
    <row r="13" spans="1:21" s="7" customFormat="1" ht="11.25">
      <c r="A13" s="131"/>
      <c r="B13" s="9" t="s">
        <v>12</v>
      </c>
      <c r="C13" s="27"/>
      <c r="D13" s="144">
        <v>5.806007787091435</v>
      </c>
      <c r="E13" s="118">
        <v>5.533242017655664</v>
      </c>
      <c r="F13" s="118">
        <v>5.65560942732213</v>
      </c>
      <c r="G13" s="118">
        <v>5.93775830166672</v>
      </c>
      <c r="H13" s="119">
        <v>6.260680099249395</v>
      </c>
      <c r="I13" s="78">
        <f>(H13/G13-1)*100</f>
        <v>5.43844631554018</v>
      </c>
      <c r="J13" s="66">
        <v>-5.604633658319173</v>
      </c>
      <c r="K13" s="66">
        <v>2.319870788984673</v>
      </c>
      <c r="L13" s="66">
        <v>3.339292469974893</v>
      </c>
      <c r="M13" s="69">
        <v>2.4977149123619853</v>
      </c>
      <c r="N13" s="66">
        <f>D13/D$46*J13</f>
        <v>-0.720233532148309</v>
      </c>
      <c r="O13" s="66">
        <f>E13/E$46*K13</f>
        <v>0.3014632215530623</v>
      </c>
      <c r="P13" s="67">
        <f>F13/F$46*L13</f>
        <v>0.4378756030533824</v>
      </c>
      <c r="Q13" s="68">
        <f>G13/G$46*M13</f>
        <v>0.317201595322397</v>
      </c>
      <c r="R13" s="66">
        <v>0.960472848171392</v>
      </c>
      <c r="S13" s="66">
        <v>-0.105917923238394</v>
      </c>
      <c r="T13" s="67">
        <v>1.596236890808143</v>
      </c>
      <c r="U13" s="68">
        <v>2.869070208728658</v>
      </c>
    </row>
    <row r="14" spans="1:21" ht="11.25">
      <c r="A14" s="47"/>
      <c r="B14" s="8"/>
      <c r="C14" s="26"/>
      <c r="D14" s="143"/>
      <c r="E14" s="116"/>
      <c r="F14" s="116"/>
      <c r="G14" s="116"/>
      <c r="H14" s="117"/>
      <c r="I14" s="77"/>
      <c r="J14" s="62"/>
      <c r="K14" s="62"/>
      <c r="L14" s="62"/>
      <c r="M14" s="65"/>
      <c r="N14" s="62"/>
      <c r="O14" s="62"/>
      <c r="P14" s="63"/>
      <c r="Q14" s="64"/>
      <c r="R14" s="62"/>
      <c r="S14" s="62"/>
      <c r="T14" s="63"/>
      <c r="U14" s="64"/>
    </row>
    <row r="15" spans="1:21" ht="20.25" customHeight="1">
      <c r="A15" s="132"/>
      <c r="B15" s="9" t="s">
        <v>13</v>
      </c>
      <c r="C15" s="28"/>
      <c r="D15" s="144">
        <f>SUM(D16:D19)</f>
        <v>10.167688983556754</v>
      </c>
      <c r="E15" s="118">
        <f>SUM(E16:E19)</f>
        <v>9.340672527327857</v>
      </c>
      <c r="F15" s="118">
        <f>SUM(F16:F19)</f>
        <v>10.031867324063393</v>
      </c>
      <c r="G15" s="118">
        <f>SUM(G16:G19)</f>
        <v>10.081593596249082</v>
      </c>
      <c r="H15" s="119">
        <f>SUM(H16:H19)</f>
        <v>11.568797288165213</v>
      </c>
      <c r="I15" s="78">
        <f>(H15/G15-1)*100</f>
        <v>14.751672716399256</v>
      </c>
      <c r="J15" s="66">
        <v>-11.882455918626476</v>
      </c>
      <c r="K15" s="66">
        <v>9.22301499951898</v>
      </c>
      <c r="L15" s="66">
        <v>-0.7454145688000011</v>
      </c>
      <c r="M15" s="69">
        <v>11.337602076863021</v>
      </c>
      <c r="N15" s="66">
        <f aca="true" t="shared" si="1" ref="N15:Q19">D15/D$46*J15</f>
        <v>-2.674095773528717</v>
      </c>
      <c r="O15" s="66">
        <f t="shared" si="1"/>
        <v>2.0232145272509316</v>
      </c>
      <c r="P15" s="67">
        <f t="shared" si="1"/>
        <v>-0.17337901725062307</v>
      </c>
      <c r="Q15" s="68">
        <f t="shared" si="1"/>
        <v>2.4446707550656175</v>
      </c>
      <c r="R15" s="66">
        <v>4.254187700182783</v>
      </c>
      <c r="S15" s="66">
        <v>-1.6692226170731743</v>
      </c>
      <c r="T15" s="67">
        <v>1.250418482760736</v>
      </c>
      <c r="U15" s="68">
        <v>3.066412942124714</v>
      </c>
    </row>
    <row r="16" spans="1:21" ht="11.25">
      <c r="A16" s="47"/>
      <c r="B16" s="8"/>
      <c r="C16" s="26" t="s">
        <v>14</v>
      </c>
      <c r="D16" s="143">
        <v>7.4171000000000005</v>
      </c>
      <c r="E16" s="116">
        <v>6.6704</v>
      </c>
      <c r="F16" s="116">
        <v>7.3116</v>
      </c>
      <c r="G16" s="116">
        <v>7.313</v>
      </c>
      <c r="H16" s="117">
        <v>8.705</v>
      </c>
      <c r="I16" s="77">
        <f>(H16/G16-1)*100</f>
        <v>19.034595925064956</v>
      </c>
      <c r="J16" s="62">
        <v>-14.241321662792714</v>
      </c>
      <c r="K16" s="62">
        <v>12.694936446565563</v>
      </c>
      <c r="L16" s="62">
        <v>-0.8836711940216162</v>
      </c>
      <c r="M16" s="65">
        <v>14.604583260084283</v>
      </c>
      <c r="N16" s="62">
        <f t="shared" si="1"/>
        <v>-2.3379376381163635</v>
      </c>
      <c r="O16" s="62">
        <f t="shared" si="1"/>
        <v>1.988718354937628</v>
      </c>
      <c r="P16" s="63">
        <f t="shared" si="1"/>
        <v>-0.14980282478648815</v>
      </c>
      <c r="Q16" s="64">
        <f t="shared" si="1"/>
        <v>2.2843083273213542</v>
      </c>
      <c r="R16" s="62">
        <v>4.867198020814769</v>
      </c>
      <c r="S16" s="62">
        <v>-2.7351002709073526</v>
      </c>
      <c r="T16" s="63">
        <v>0.9108679272905107</v>
      </c>
      <c r="U16" s="64">
        <v>3.8654760036316986</v>
      </c>
    </row>
    <row r="17" spans="1:21" ht="11.25">
      <c r="A17" s="47"/>
      <c r="B17" s="8"/>
      <c r="C17" s="26" t="s">
        <v>15</v>
      </c>
      <c r="D17" s="143">
        <v>1.26535</v>
      </c>
      <c r="E17" s="116">
        <v>1.2023499999999998</v>
      </c>
      <c r="F17" s="116">
        <v>1.1738499999999998</v>
      </c>
      <c r="G17" s="116">
        <v>1.1878499999999999</v>
      </c>
      <c r="H17" s="117">
        <v>1.2766999999999997</v>
      </c>
      <c r="I17" s="77">
        <f>(H17/G17-1)*100</f>
        <v>7.479900660857841</v>
      </c>
      <c r="J17" s="62">
        <v>-7.821965796971895</v>
      </c>
      <c r="K17" s="62">
        <v>-4.399866309612321</v>
      </c>
      <c r="L17" s="62">
        <v>-1.082447074612361</v>
      </c>
      <c r="M17" s="65">
        <v>5.063441506214929</v>
      </c>
      <c r="N17" s="62">
        <f t="shared" si="1"/>
        <v>-0.21906604849054803</v>
      </c>
      <c r="O17" s="62">
        <f t="shared" si="1"/>
        <v>-0.12423994818129264</v>
      </c>
      <c r="P17" s="63">
        <f t="shared" si="1"/>
        <v>-0.029460231547052573</v>
      </c>
      <c r="Q17" s="64">
        <f t="shared" si="1"/>
        <v>0.12864039943291122</v>
      </c>
      <c r="R17" s="62">
        <v>3.084364097684741</v>
      </c>
      <c r="S17" s="62">
        <v>2.1229136220291025</v>
      </c>
      <c r="T17" s="63">
        <v>2.3000000000000114</v>
      </c>
      <c r="U17" s="64">
        <v>2.2999999999999687</v>
      </c>
    </row>
    <row r="18" spans="1:21" ht="11.25">
      <c r="A18" s="47"/>
      <c r="B18" s="8"/>
      <c r="C18" s="26" t="s">
        <v>16</v>
      </c>
      <c r="D18" s="143">
        <v>1.129</v>
      </c>
      <c r="E18" s="116">
        <v>1.1702799999999998</v>
      </c>
      <c r="F18" s="116">
        <v>1.22468</v>
      </c>
      <c r="G18" s="116">
        <v>1.2458</v>
      </c>
      <c r="H18" s="117">
        <v>1.26516</v>
      </c>
      <c r="I18" s="77">
        <f>(H18/G18-1)*100</f>
        <v>1.5540215122812784</v>
      </c>
      <c r="J18" s="62">
        <v>1.4278122232063595</v>
      </c>
      <c r="K18" s="62">
        <v>3.9272652698499684</v>
      </c>
      <c r="L18" s="62">
        <v>-0.07838782375804954</v>
      </c>
      <c r="M18" s="65">
        <v>1.582918606517893</v>
      </c>
      <c r="N18" s="62">
        <f t="shared" si="1"/>
        <v>0.03567907035525169</v>
      </c>
      <c r="O18" s="62">
        <f t="shared" si="1"/>
        <v>0.10793713673247461</v>
      </c>
      <c r="P18" s="63">
        <f t="shared" si="1"/>
        <v>-0.002225810124800992</v>
      </c>
      <c r="Q18" s="64">
        <f t="shared" si="1"/>
        <v>0.042177117077818495</v>
      </c>
      <c r="R18" s="62">
        <v>2.197149643705444</v>
      </c>
      <c r="S18" s="62">
        <v>0.693941985134515</v>
      </c>
      <c r="T18" s="63">
        <v>1.8043343248455557</v>
      </c>
      <c r="U18" s="64">
        <v>-0.02844680447562098</v>
      </c>
    </row>
    <row r="19" spans="1:21" ht="11.25">
      <c r="A19" s="47"/>
      <c r="B19" s="8"/>
      <c r="C19" s="26" t="s">
        <v>17</v>
      </c>
      <c r="D19" s="143">
        <v>0.3562389835567529</v>
      </c>
      <c r="E19" s="116">
        <v>0.29764252732785734</v>
      </c>
      <c r="F19" s="116">
        <v>0.3217373240633938</v>
      </c>
      <c r="G19" s="116">
        <v>0.3349435962490839</v>
      </c>
      <c r="H19" s="117">
        <v>0.32193728816521255</v>
      </c>
      <c r="I19" s="77">
        <f>(H19/G19-1)*100</f>
        <v>-3.8831338259708192</v>
      </c>
      <c r="J19" s="62">
        <v>-19.37543372206264</v>
      </c>
      <c r="K19" s="62">
        <v>7.267234385993902</v>
      </c>
      <c r="L19" s="62">
        <v>1.0871624737193173</v>
      </c>
      <c r="M19" s="65">
        <v>-1.459439394291266</v>
      </c>
      <c r="N19" s="62">
        <f t="shared" si="1"/>
        <v>-0.1527711572770553</v>
      </c>
      <c r="O19" s="62">
        <f t="shared" si="1"/>
        <v>0.050798983762122135</v>
      </c>
      <c r="P19" s="63">
        <f t="shared" si="1"/>
        <v>0.008109849207717519</v>
      </c>
      <c r="Q19" s="64">
        <f t="shared" si="1"/>
        <v>-0.01045508876647211</v>
      </c>
      <c r="R19" s="62">
        <v>3.6301553558508033</v>
      </c>
      <c r="S19" s="62">
        <v>0.7718840480799685</v>
      </c>
      <c r="T19" s="63">
        <v>2.985060282176036</v>
      </c>
      <c r="U19" s="64">
        <v>-2.4595906668092766</v>
      </c>
    </row>
    <row r="20" spans="1:21" ht="11.25">
      <c r="A20" s="47"/>
      <c r="B20" s="8"/>
      <c r="C20" s="26"/>
      <c r="D20" s="143"/>
      <c r="E20" s="116"/>
      <c r="F20" s="116"/>
      <c r="G20" s="116"/>
      <c r="H20" s="117"/>
      <c r="I20" s="77"/>
      <c r="J20" s="62"/>
      <c r="K20" s="62"/>
      <c r="L20" s="62"/>
      <c r="M20" s="65"/>
      <c r="N20" s="62"/>
      <c r="O20" s="62"/>
      <c r="P20" s="63"/>
      <c r="Q20" s="64"/>
      <c r="R20" s="62"/>
      <c r="S20" s="62"/>
      <c r="T20" s="63"/>
      <c r="U20" s="64"/>
    </row>
    <row r="21" spans="1:21" ht="11.25">
      <c r="A21" s="132"/>
      <c r="B21" s="9" t="s">
        <v>18</v>
      </c>
      <c r="C21" s="26"/>
      <c r="D21" s="144">
        <f>D22+D23</f>
        <v>1.4285912489164168</v>
      </c>
      <c r="E21" s="118">
        <f>E22+E23</f>
        <v>1.2980451263835062</v>
      </c>
      <c r="F21" s="118">
        <f>F22+F23</f>
        <v>1.3239941088716356</v>
      </c>
      <c r="G21" s="118">
        <f>G22+G23</f>
        <v>1.3565350433386887</v>
      </c>
      <c r="H21" s="119">
        <f>H22+H23</f>
        <v>1.4062209257149152</v>
      </c>
      <c r="I21" s="78">
        <f>(H21/G21-1)*100</f>
        <v>3.6627054067059017</v>
      </c>
      <c r="J21" s="66">
        <v>-10.721808215359417</v>
      </c>
      <c r="K21" s="66">
        <v>0.4352193435888978</v>
      </c>
      <c r="L21" s="66">
        <v>0.08054659862004598</v>
      </c>
      <c r="M21" s="69">
        <v>3.3640169558757123</v>
      </c>
      <c r="N21" s="66">
        <f aca="true" t="shared" si="2" ref="N21:Q23">D21/D$46*J21</f>
        <v>-0.3390193700471841</v>
      </c>
      <c r="O21" s="66">
        <f t="shared" si="2"/>
        <v>0.013267492591193053</v>
      </c>
      <c r="P21" s="67">
        <f t="shared" si="2"/>
        <v>0.0024725787855030346</v>
      </c>
      <c r="Q21" s="68">
        <f t="shared" si="2"/>
        <v>0.09760210271198183</v>
      </c>
      <c r="R21" s="66">
        <v>1.7739006476598433</v>
      </c>
      <c r="S21" s="66">
        <v>1.5570856116113987</v>
      </c>
      <c r="T21" s="67">
        <v>2.375325599876575</v>
      </c>
      <c r="U21" s="68">
        <v>0.2889675339897906</v>
      </c>
    </row>
    <row r="22" spans="1:21" ht="11.25">
      <c r="A22" s="47"/>
      <c r="B22" s="8"/>
      <c r="C22" s="26" t="s">
        <v>19</v>
      </c>
      <c r="D22" s="143">
        <v>0.831704772740997</v>
      </c>
      <c r="E22" s="116">
        <v>0.717243510622129</v>
      </c>
      <c r="F22" s="116">
        <v>0.7251753184596748</v>
      </c>
      <c r="G22" s="116">
        <v>0.7079474937696608</v>
      </c>
      <c r="H22" s="117">
        <v>0.7382505277395046</v>
      </c>
      <c r="I22" s="77">
        <f>(H22/G22-1)*100</f>
        <v>4.280406984490748</v>
      </c>
      <c r="J22" s="62">
        <v>-14.773704223916639</v>
      </c>
      <c r="K22" s="62">
        <v>-0.7167659192327136</v>
      </c>
      <c r="L22" s="62">
        <v>-4.667103846192887</v>
      </c>
      <c r="M22" s="65">
        <v>4.280406984490753</v>
      </c>
      <c r="N22" s="62">
        <f t="shared" si="2"/>
        <v>-0.2719612860588952</v>
      </c>
      <c r="O22" s="62">
        <f t="shared" si="2"/>
        <v>-0.012073546196328921</v>
      </c>
      <c r="P22" s="63">
        <f t="shared" si="2"/>
        <v>-0.07847066973246535</v>
      </c>
      <c r="Q22" s="64">
        <f t="shared" si="2"/>
        <v>0.064812099977648</v>
      </c>
      <c r="R22" s="62">
        <v>1.186790505675944</v>
      </c>
      <c r="S22" s="62">
        <v>1.8357980622131578</v>
      </c>
      <c r="T22" s="63">
        <v>2.4036054081121705</v>
      </c>
      <c r="U22" s="64">
        <v>0</v>
      </c>
    </row>
    <row r="23" spans="1:21" ht="11.25">
      <c r="A23" s="47"/>
      <c r="B23" s="8"/>
      <c r="C23" s="26" t="s">
        <v>20</v>
      </c>
      <c r="D23" s="143">
        <v>0.5968864761754197</v>
      </c>
      <c r="E23" s="116">
        <v>0.5808016157613772</v>
      </c>
      <c r="F23" s="116">
        <v>0.5988187904119608</v>
      </c>
      <c r="G23" s="116">
        <v>0.6485875495690278</v>
      </c>
      <c r="H23" s="117">
        <v>0.6679703979754105</v>
      </c>
      <c r="I23" s="77">
        <f>(H23/G23-1)*100</f>
        <v>2.988470626558004</v>
      </c>
      <c r="J23" s="62">
        <v>-5.075874887198623</v>
      </c>
      <c r="K23" s="62">
        <v>1.8578289432677906</v>
      </c>
      <c r="L23" s="62">
        <v>5.829996980569277</v>
      </c>
      <c r="M23" s="65">
        <v>2.363757199880453</v>
      </c>
      <c r="N23" s="62">
        <f t="shared" si="2"/>
        <v>-0.06705808398828844</v>
      </c>
      <c r="O23" s="62">
        <f t="shared" si="2"/>
        <v>0.025341038787522408</v>
      </c>
      <c r="P23" s="63">
        <f t="shared" si="2"/>
        <v>0.08094324851796812</v>
      </c>
      <c r="Q23" s="64">
        <f t="shared" si="2"/>
        <v>0.03279000273433483</v>
      </c>
      <c r="R23" s="62">
        <v>2.508404447892431</v>
      </c>
      <c r="S23" s="62">
        <v>1.2215978499877593</v>
      </c>
      <c r="T23" s="63">
        <v>2.3444753946146903</v>
      </c>
      <c r="U23" s="64">
        <v>0.6102877070619002</v>
      </c>
    </row>
    <row r="24" spans="1:21" ht="11.25">
      <c r="A24" s="47"/>
      <c r="B24" s="8"/>
      <c r="C24" s="26"/>
      <c r="D24" s="143"/>
      <c r="E24" s="116"/>
      <c r="F24" s="116"/>
      <c r="G24" s="116"/>
      <c r="H24" s="117"/>
      <c r="I24" s="77"/>
      <c r="J24" s="62"/>
      <c r="K24" s="62"/>
      <c r="L24" s="62"/>
      <c r="M24" s="65"/>
      <c r="N24" s="62"/>
      <c r="O24" s="62"/>
      <c r="P24" s="63"/>
      <c r="Q24" s="64"/>
      <c r="R24" s="62"/>
      <c r="S24" s="62"/>
      <c r="T24" s="63"/>
      <c r="U24" s="64"/>
    </row>
    <row r="25" spans="1:21" ht="11.25">
      <c r="A25" s="132"/>
      <c r="B25" s="9" t="s">
        <v>21</v>
      </c>
      <c r="C25" s="26"/>
      <c r="D25" s="144">
        <v>1.5273788645061932</v>
      </c>
      <c r="E25" s="118">
        <v>1.490218670077384</v>
      </c>
      <c r="F25" s="118">
        <v>1.54619010489268</v>
      </c>
      <c r="G25" s="118">
        <v>1.613975269401181</v>
      </c>
      <c r="H25" s="119">
        <v>1.6302403235973721</v>
      </c>
      <c r="I25" s="78">
        <f>(H25/G25-1)*100</f>
        <v>1.007763532970718</v>
      </c>
      <c r="J25" s="66">
        <v>-4.224424477705213</v>
      </c>
      <c r="K25" s="66">
        <v>2.6349085712553233</v>
      </c>
      <c r="L25" s="66">
        <v>2.6349085712553233</v>
      </c>
      <c r="M25" s="69">
        <v>2.836379074070848</v>
      </c>
      <c r="N25" s="66">
        <f>D25/D$46*J25</f>
        <v>-0.1428113812373801</v>
      </c>
      <c r="O25" s="66">
        <f>E25/E$46*K25</f>
        <v>0.09221603045768531</v>
      </c>
      <c r="P25" s="67">
        <f>F25/F$46*L25</f>
        <v>0.09445942996013909</v>
      </c>
      <c r="Q25" s="68">
        <f>G25/G$46*M25</f>
        <v>0.09791091948167897</v>
      </c>
      <c r="R25" s="66">
        <v>1.870503597122294</v>
      </c>
      <c r="S25" s="66">
        <v>1.0922330097087354</v>
      </c>
      <c r="T25" s="67">
        <v>1.7041996348143584</v>
      </c>
      <c r="U25" s="68">
        <v>-1.7781796262809024</v>
      </c>
    </row>
    <row r="26" spans="1:21" ht="11.25">
      <c r="A26" s="47"/>
      <c r="B26" s="8"/>
      <c r="C26" s="26"/>
      <c r="D26" s="143"/>
      <c r="E26" s="116"/>
      <c r="F26" s="116"/>
      <c r="G26" s="116"/>
      <c r="H26" s="117"/>
      <c r="I26" s="77"/>
      <c r="J26" s="62"/>
      <c r="K26" s="62"/>
      <c r="L26" s="62"/>
      <c r="M26" s="65"/>
      <c r="N26" s="62"/>
      <c r="O26" s="62"/>
      <c r="P26" s="63"/>
      <c r="Q26" s="64"/>
      <c r="R26" s="62"/>
      <c r="S26" s="62"/>
      <c r="T26" s="63"/>
      <c r="U26" s="64"/>
    </row>
    <row r="27" spans="1:21" ht="11.25">
      <c r="A27" s="132"/>
      <c r="B27" s="9" t="s">
        <v>22</v>
      </c>
      <c r="C27" s="26"/>
      <c r="D27" s="144">
        <f>SUM(D28:D31)</f>
        <v>3.4088995224249956</v>
      </c>
      <c r="E27" s="118">
        <f>SUM(E28:E31)</f>
        <v>3.136076149654219</v>
      </c>
      <c r="F27" s="118">
        <f>SUM(F28:F31)</f>
        <v>3.1896515339871887</v>
      </c>
      <c r="G27" s="118">
        <f>SUM(G28:G31)</f>
        <v>3.3291118686631616</v>
      </c>
      <c r="H27" s="119">
        <f>SUM(H28:H31)</f>
        <v>3.368221431952128</v>
      </c>
      <c r="I27" s="78">
        <f>(H27/G27-1)*100</f>
        <v>1.1747746796106018</v>
      </c>
      <c r="J27" s="66">
        <v>-9.8772005519141</v>
      </c>
      <c r="K27" s="66">
        <v>-0.11643388247044584</v>
      </c>
      <c r="L27" s="66">
        <v>0.007763927823390304</v>
      </c>
      <c r="M27" s="69">
        <v>-2.64853779978111</v>
      </c>
      <c r="N27" s="66">
        <f aca="true" t="shared" si="3" ref="N27:Q31">D27/D$46*J27</f>
        <v>-0.7452406999635977</v>
      </c>
      <c r="O27" s="66">
        <f t="shared" si="3"/>
        <v>-0.008575448676395547</v>
      </c>
      <c r="P27" s="67">
        <f t="shared" si="3"/>
        <v>0.0005741714704289203</v>
      </c>
      <c r="Q27" s="68">
        <f t="shared" si="3"/>
        <v>-0.18858387060144585</v>
      </c>
      <c r="R27" s="66">
        <v>2.079309924449845</v>
      </c>
      <c r="S27" s="66">
        <v>1.8269182864281532</v>
      </c>
      <c r="T27" s="67">
        <v>4.3641721804380325</v>
      </c>
      <c r="U27" s="68">
        <v>3.9273292798915236</v>
      </c>
    </row>
    <row r="28" spans="1:21" ht="11.25">
      <c r="A28" s="47"/>
      <c r="B28" s="8"/>
      <c r="C28" s="26" t="s">
        <v>23</v>
      </c>
      <c r="D28" s="143">
        <v>1.058346863336684</v>
      </c>
      <c r="E28" s="116">
        <v>1.0625638370532862</v>
      </c>
      <c r="F28" s="116">
        <v>1.1131125114686824</v>
      </c>
      <c r="G28" s="116">
        <v>1.1595219563597836</v>
      </c>
      <c r="H28" s="117">
        <v>1.1907331473736509</v>
      </c>
      <c r="I28" s="77">
        <f>(H28/G28-1)*100</f>
        <v>2.6917291943183264</v>
      </c>
      <c r="J28" s="62">
        <v>-1.7268898265750607</v>
      </c>
      <c r="K28" s="62">
        <v>4.707545966776863</v>
      </c>
      <c r="L28" s="62">
        <v>0.377972927528603</v>
      </c>
      <c r="M28" s="65">
        <v>-0.8068972976543876</v>
      </c>
      <c r="N28" s="62">
        <f t="shared" si="3"/>
        <v>-0.04045210729803905</v>
      </c>
      <c r="O28" s="62">
        <f t="shared" si="3"/>
        <v>0.11747365297113078</v>
      </c>
      <c r="P28" s="63">
        <f t="shared" si="3"/>
        <v>0.009754761134740924</v>
      </c>
      <c r="Q28" s="64">
        <f t="shared" si="3"/>
        <v>-0.020010927490349197</v>
      </c>
      <c r="R28" s="62">
        <v>2.162686149234503</v>
      </c>
      <c r="S28" s="62">
        <v>0.047456471950766854</v>
      </c>
      <c r="T28" s="63">
        <v>3.7770906658429197</v>
      </c>
      <c r="U28" s="64">
        <v>3.527086457282465</v>
      </c>
    </row>
    <row r="29" spans="1:21" ht="11.25">
      <c r="A29" s="47"/>
      <c r="B29" s="8"/>
      <c r="C29" s="26" t="s">
        <v>24</v>
      </c>
      <c r="D29" s="143">
        <v>0.6860741355543161</v>
      </c>
      <c r="E29" s="116">
        <v>0.5620483940346971</v>
      </c>
      <c r="F29" s="116">
        <v>0.5529426778688665</v>
      </c>
      <c r="G29" s="116">
        <v>0.5644792081859661</v>
      </c>
      <c r="H29" s="117">
        <v>0.5478324407725818</v>
      </c>
      <c r="I29" s="77">
        <f>(H29/G29-1)*100</f>
        <v>-2.9490488173835594</v>
      </c>
      <c r="J29" s="62">
        <v>-18.153130352734536</v>
      </c>
      <c r="K29" s="62">
        <v>-3.0982704285875116</v>
      </c>
      <c r="L29" s="62">
        <v>-0.03456594630704046</v>
      </c>
      <c r="M29" s="65">
        <v>-4.811269732876127</v>
      </c>
      <c r="N29" s="62">
        <f t="shared" si="3"/>
        <v>-0.27565829511601986</v>
      </c>
      <c r="O29" s="62">
        <f t="shared" si="3"/>
        <v>-0.040896289493189214</v>
      </c>
      <c r="P29" s="63">
        <f t="shared" si="3"/>
        <v>-0.00044314458113082095</v>
      </c>
      <c r="Q29" s="64">
        <f t="shared" si="3"/>
        <v>-0.05808682460391448</v>
      </c>
      <c r="R29" s="62">
        <v>0.09228187919458719</v>
      </c>
      <c r="S29" s="62">
        <v>1.5254379347916682</v>
      </c>
      <c r="T29" s="63">
        <v>2.1216874432428057</v>
      </c>
      <c r="U29" s="64">
        <v>1.9563459983830995</v>
      </c>
    </row>
    <row r="30" spans="1:21" ht="11.25">
      <c r="A30" s="47"/>
      <c r="B30" s="8"/>
      <c r="C30" s="26" t="s">
        <v>25</v>
      </c>
      <c r="D30" s="143">
        <v>1.3133731296915094</v>
      </c>
      <c r="E30" s="116">
        <v>1.220213918566236</v>
      </c>
      <c r="F30" s="116">
        <v>1.2257121943432912</v>
      </c>
      <c r="G30" s="116">
        <v>1.282041801781128</v>
      </c>
      <c r="H30" s="117">
        <v>1.2859520890416785</v>
      </c>
      <c r="I30" s="77">
        <f>(H30/G30-1)*100</f>
        <v>0.30500466171368146</v>
      </c>
      <c r="J30" s="62">
        <v>-9.557682375742573</v>
      </c>
      <c r="K30" s="62">
        <v>-2.621771035199373</v>
      </c>
      <c r="L30" s="62">
        <v>-1.0099141427964327</v>
      </c>
      <c r="M30" s="65">
        <v>-4.757732196239829</v>
      </c>
      <c r="N30" s="62">
        <f t="shared" si="3"/>
        <v>-0.27783644481585285</v>
      </c>
      <c r="O30" s="62">
        <f t="shared" si="3"/>
        <v>-0.07513142203671193</v>
      </c>
      <c r="P30" s="63">
        <f t="shared" si="3"/>
        <v>-0.028700525026423604</v>
      </c>
      <c r="Q30" s="64">
        <f t="shared" si="3"/>
        <v>-0.1304584334582887</v>
      </c>
      <c r="R30" s="62">
        <v>2.7250035451447445</v>
      </c>
      <c r="S30" s="62">
        <v>3.155089593191761</v>
      </c>
      <c r="T30" s="63">
        <v>5.662766684221225</v>
      </c>
      <c r="U30" s="64">
        <v>5.315640812317611</v>
      </c>
    </row>
    <row r="31" spans="1:21" ht="11.25">
      <c r="A31" s="47"/>
      <c r="B31" s="8"/>
      <c r="C31" s="26" t="s">
        <v>26</v>
      </c>
      <c r="D31" s="143">
        <v>0.3511053938424862</v>
      </c>
      <c r="E31" s="116">
        <v>0.29125</v>
      </c>
      <c r="F31" s="116">
        <v>0.2978841503063489</v>
      </c>
      <c r="G31" s="116">
        <v>0.3230689023362837</v>
      </c>
      <c r="H31" s="117">
        <v>0.3437037547642171</v>
      </c>
      <c r="I31" s="77">
        <f>(H31/G31-1)*100</f>
        <v>6.387136700162643</v>
      </c>
      <c r="J31" s="62">
        <v>-19.468625387496047</v>
      </c>
      <c r="K31" s="62">
        <v>-1.4651131339860939</v>
      </c>
      <c r="L31" s="62">
        <v>2.890435411743141</v>
      </c>
      <c r="M31" s="65">
        <v>2.8904354117431694</v>
      </c>
      <c r="N31" s="62">
        <f t="shared" si="3"/>
        <v>-0.15129385273368706</v>
      </c>
      <c r="O31" s="62">
        <f t="shared" si="3"/>
        <v>-0.01002139011762483</v>
      </c>
      <c r="P31" s="63">
        <f t="shared" si="3"/>
        <v>0.019963079943241317</v>
      </c>
      <c r="Q31" s="64">
        <f t="shared" si="3"/>
        <v>0.019972314951107573</v>
      </c>
      <c r="R31" s="62">
        <v>3.00618921308579</v>
      </c>
      <c r="S31" s="62">
        <v>3.798586572438154</v>
      </c>
      <c r="T31" s="63">
        <v>5.407801418439718</v>
      </c>
      <c r="U31" s="64">
        <v>3.3984706881903293</v>
      </c>
    </row>
    <row r="32" spans="1:21" ht="11.25">
      <c r="A32" s="47"/>
      <c r="B32" s="8"/>
      <c r="C32" s="26"/>
      <c r="D32" s="143"/>
      <c r="E32" s="116"/>
      <c r="F32" s="116"/>
      <c r="G32" s="116"/>
      <c r="H32" s="117"/>
      <c r="I32" s="77"/>
      <c r="J32" s="62"/>
      <c r="K32" s="62"/>
      <c r="L32" s="62"/>
      <c r="M32" s="65"/>
      <c r="N32" s="62"/>
      <c r="O32" s="62"/>
      <c r="P32" s="63"/>
      <c r="Q32" s="64"/>
      <c r="R32" s="62"/>
      <c r="S32" s="62"/>
      <c r="T32" s="63"/>
      <c r="U32" s="64"/>
    </row>
    <row r="33" spans="1:21" ht="11.25">
      <c r="A33" s="49" t="s">
        <v>27</v>
      </c>
      <c r="B33" s="10"/>
      <c r="C33" s="29"/>
      <c r="D33" s="145">
        <f>SUM(D34:D40)</f>
        <v>13.724228585158656</v>
      </c>
      <c r="E33" s="120">
        <f>SUM(E34:E40)</f>
        <v>12.982154379136995</v>
      </c>
      <c r="F33" s="120">
        <f>SUM(F34:F40)</f>
        <v>12.159579397027237</v>
      </c>
      <c r="G33" s="120">
        <f>SUM(G34:G40)</f>
        <v>14.689757669027061</v>
      </c>
      <c r="H33" s="121">
        <f>SUM(H34:H40)</f>
        <v>15.833446072156178</v>
      </c>
      <c r="I33" s="79">
        <f aca="true" t="shared" si="4" ref="I33:I40">(H33/G33-1)*100</f>
        <v>7.785617903966857</v>
      </c>
      <c r="J33" s="71">
        <v>-4.307613263323461</v>
      </c>
      <c r="K33" s="71">
        <v>-6.9988179271647795</v>
      </c>
      <c r="L33" s="71">
        <v>15.56078994420389</v>
      </c>
      <c r="M33" s="72">
        <v>4.047943012328176</v>
      </c>
      <c r="N33" s="71">
        <f aca="true" t="shared" si="5" ref="N33:Q40">D33/D$46*J33</f>
        <v>-1.30849823417909</v>
      </c>
      <c r="O33" s="71">
        <f t="shared" si="5"/>
        <v>-2.133842388771038</v>
      </c>
      <c r="P33" s="71">
        <f t="shared" si="5"/>
        <v>4.386994335049414</v>
      </c>
      <c r="Q33" s="72">
        <f t="shared" si="5"/>
        <v>1.2718005306567715</v>
      </c>
      <c r="R33" s="71">
        <v>-1.1489152049656894</v>
      </c>
      <c r="S33" s="71">
        <v>0.7124856882506094</v>
      </c>
      <c r="T33" s="71">
        <v>4.540741627374402</v>
      </c>
      <c r="U33" s="72">
        <v>3.5922621662936933</v>
      </c>
    </row>
    <row r="34" spans="1:21" ht="11.25">
      <c r="A34" s="47"/>
      <c r="B34" s="8"/>
      <c r="C34" s="26" t="s">
        <v>28</v>
      </c>
      <c r="D34" s="143">
        <v>2.9737324809425103</v>
      </c>
      <c r="E34" s="116">
        <v>2.3996437235061263</v>
      </c>
      <c r="F34" s="116">
        <v>2.7527593267079338</v>
      </c>
      <c r="G34" s="116">
        <v>3.1686335660781015</v>
      </c>
      <c r="H34" s="117">
        <v>3.214444710450881</v>
      </c>
      <c r="I34" s="77">
        <f t="shared" si="4"/>
        <v>1.4457697116893486</v>
      </c>
      <c r="J34" s="62">
        <v>-2.4103725096992576</v>
      </c>
      <c r="K34" s="62">
        <v>3.7382756522553393</v>
      </c>
      <c r="L34" s="62">
        <v>-1.1423693980549956</v>
      </c>
      <c r="M34" s="65">
        <v>0.21893311899272305</v>
      </c>
      <c r="N34" s="62">
        <f t="shared" si="5"/>
        <v>-0.15864798285335663</v>
      </c>
      <c r="O34" s="62">
        <f t="shared" si="5"/>
        <v>0.21067303990506</v>
      </c>
      <c r="P34" s="63">
        <f t="shared" si="5"/>
        <v>-0.07291076986475917</v>
      </c>
      <c r="Q34" s="64">
        <f t="shared" si="5"/>
        <v>0.014837251670240456</v>
      </c>
      <c r="R34" s="62">
        <v>-17.312243299944043</v>
      </c>
      <c r="S34" s="62">
        <v>10.581493553907066</v>
      </c>
      <c r="T34" s="63">
        <v>16.437689366065626</v>
      </c>
      <c r="U34" s="64">
        <v>1.2241565086708306</v>
      </c>
    </row>
    <row r="35" spans="1:21" ht="11.25">
      <c r="A35" s="47"/>
      <c r="B35" s="8"/>
      <c r="C35" s="26" t="s">
        <v>29</v>
      </c>
      <c r="D35" s="143">
        <v>0.7034296601385128</v>
      </c>
      <c r="E35" s="116">
        <v>0.7064764237536703</v>
      </c>
      <c r="F35" s="116">
        <v>0.7372542461297202</v>
      </c>
      <c r="G35" s="116">
        <v>0.7565625368007479</v>
      </c>
      <c r="H35" s="117">
        <v>0.7816200037306932</v>
      </c>
      <c r="I35" s="77">
        <f t="shared" si="4"/>
        <v>3.3120152943212133</v>
      </c>
      <c r="J35" s="62">
        <v>-3.158754863813215</v>
      </c>
      <c r="K35" s="62">
        <v>3.0210694224572165</v>
      </c>
      <c r="L35" s="62">
        <v>0.6000000000000227</v>
      </c>
      <c r="M35" s="65">
        <v>0.5021328334037349</v>
      </c>
      <c r="N35" s="62">
        <f t="shared" si="5"/>
        <v>-0.04917961137766414</v>
      </c>
      <c r="O35" s="62">
        <f t="shared" si="5"/>
        <v>0.050124407473596845</v>
      </c>
      <c r="P35" s="63">
        <f t="shared" si="5"/>
        <v>0.010256174784924861</v>
      </c>
      <c r="Q35" s="64">
        <f t="shared" si="5"/>
        <v>0.008125188267432212</v>
      </c>
      <c r="R35" s="62">
        <v>3.709044300248351</v>
      </c>
      <c r="S35" s="62">
        <v>1.29629369549032</v>
      </c>
      <c r="T35" s="63">
        <v>2.0069045836453085</v>
      </c>
      <c r="U35" s="64">
        <v>2.7958436121701453</v>
      </c>
    </row>
    <row r="36" spans="1:21" ht="11.25">
      <c r="A36" s="47"/>
      <c r="B36" s="8"/>
      <c r="C36" s="26" t="s">
        <v>30</v>
      </c>
      <c r="D36" s="143">
        <v>2.0983887126830867</v>
      </c>
      <c r="E36" s="116">
        <v>2.084934870557636</v>
      </c>
      <c r="F36" s="116">
        <v>2.1138928319040953</v>
      </c>
      <c r="G36" s="116">
        <v>2.2758804006465367</v>
      </c>
      <c r="H36" s="117">
        <v>2.414189900386733</v>
      </c>
      <c r="I36" s="77">
        <f t="shared" si="4"/>
        <v>6.0771866439425</v>
      </c>
      <c r="J36" s="62">
        <v>0</v>
      </c>
      <c r="K36" s="62">
        <v>0.6006256967427817</v>
      </c>
      <c r="L36" s="62">
        <v>5.562664630845248</v>
      </c>
      <c r="M36" s="65">
        <v>3.0976264801596756</v>
      </c>
      <c r="N36" s="62">
        <f t="shared" si="5"/>
        <v>0</v>
      </c>
      <c r="O36" s="62">
        <f t="shared" si="5"/>
        <v>0.02940947521865868</v>
      </c>
      <c r="P36" s="63">
        <f t="shared" si="5"/>
        <v>0.27263570038312446</v>
      </c>
      <c r="Q36" s="64">
        <f t="shared" si="5"/>
        <v>0.15078164067215108</v>
      </c>
      <c r="R36" s="62">
        <v>-0.6411510910315741</v>
      </c>
      <c r="S36" s="62">
        <v>0.7835823398788335</v>
      </c>
      <c r="T36" s="63">
        <v>1.9896556544429558</v>
      </c>
      <c r="U36" s="64">
        <v>2.890037593984971</v>
      </c>
    </row>
    <row r="37" spans="1:21" ht="11.25">
      <c r="A37" s="47"/>
      <c r="B37" s="8"/>
      <c r="C37" s="26" t="s">
        <v>31</v>
      </c>
      <c r="D37" s="143">
        <v>1.094277904</v>
      </c>
      <c r="E37" s="116">
        <v>0.9508493428</v>
      </c>
      <c r="F37" s="116">
        <v>0.9267000000000001</v>
      </c>
      <c r="G37" s="116">
        <v>1.05636</v>
      </c>
      <c r="H37" s="117">
        <v>1.14447</v>
      </c>
      <c r="I37" s="77">
        <f t="shared" si="4"/>
        <v>8.34090650914463</v>
      </c>
      <c r="J37" s="62">
        <v>-13.770394965409068</v>
      </c>
      <c r="K37" s="62">
        <v>-1.782547669443474</v>
      </c>
      <c r="L37" s="62">
        <v>10.472644868889603</v>
      </c>
      <c r="M37" s="65">
        <v>5.0096557991593755</v>
      </c>
      <c r="N37" s="62">
        <f t="shared" si="5"/>
        <v>-0.3335204893909128</v>
      </c>
      <c r="O37" s="62">
        <f t="shared" si="5"/>
        <v>-0.039805559863559076</v>
      </c>
      <c r="P37" s="63">
        <f t="shared" si="5"/>
        <v>0.22501549230408122</v>
      </c>
      <c r="Q37" s="64">
        <f t="shared" si="5"/>
        <v>0.11318524522100222</v>
      </c>
      <c r="R37" s="62">
        <v>0.7691705666806996</v>
      </c>
      <c r="S37" s="62">
        <v>-0.7709604882749659</v>
      </c>
      <c r="T37" s="63">
        <v>3.1853479853479882</v>
      </c>
      <c r="U37" s="64">
        <v>3.1723279965383</v>
      </c>
    </row>
    <row r="38" spans="1:21" ht="11.25">
      <c r="A38" s="47"/>
      <c r="B38" s="8"/>
      <c r="C38" s="26" t="s">
        <v>32</v>
      </c>
      <c r="D38" s="143">
        <v>5.009531292256137</v>
      </c>
      <c r="E38" s="116">
        <v>5.013733502436533</v>
      </c>
      <c r="F38" s="116">
        <v>3.7336319925807118</v>
      </c>
      <c r="G38" s="116">
        <v>5.237306399679136</v>
      </c>
      <c r="H38" s="117">
        <v>5.815497295784043</v>
      </c>
      <c r="I38" s="77">
        <f t="shared" si="4"/>
        <v>11.03985239703238</v>
      </c>
      <c r="J38" s="62">
        <v>-5.607308646910738</v>
      </c>
      <c r="K38" s="62">
        <v>-21.0386208797985</v>
      </c>
      <c r="L38" s="62">
        <v>38.681062431894276</v>
      </c>
      <c r="M38" s="65">
        <v>4.867684284009627</v>
      </c>
      <c r="N38" s="62">
        <f t="shared" si="5"/>
        <v>-0.6217274583381965</v>
      </c>
      <c r="O38" s="62">
        <f t="shared" si="5"/>
        <v>-2.477247431726616</v>
      </c>
      <c r="P38" s="63">
        <f t="shared" si="5"/>
        <v>3.3484728652625226</v>
      </c>
      <c r="Q38" s="64">
        <f t="shared" si="5"/>
        <v>0.5452558894482344</v>
      </c>
      <c r="R38" s="62">
        <v>6.029272885203667</v>
      </c>
      <c r="S38" s="62">
        <v>-5.690479169073882</v>
      </c>
      <c r="T38" s="63">
        <v>1.1484688433977652</v>
      </c>
      <c r="U38" s="64">
        <v>5.88567217361917</v>
      </c>
    </row>
    <row r="39" spans="1:21" ht="11.25">
      <c r="A39" s="47"/>
      <c r="B39" s="8"/>
      <c r="C39" s="26" t="s">
        <v>33</v>
      </c>
      <c r="D39" s="143">
        <v>1.0526797078329078</v>
      </c>
      <c r="E39" s="116">
        <v>1.0052889641271097</v>
      </c>
      <c r="F39" s="116">
        <v>1.0276329113080984</v>
      </c>
      <c r="G39" s="116">
        <v>1.2118144517489464</v>
      </c>
      <c r="H39" s="117">
        <v>1.320312501122425</v>
      </c>
      <c r="I39" s="77">
        <f t="shared" si="4"/>
        <v>8.953354964276027</v>
      </c>
      <c r="J39" s="62">
        <v>-7.664705974091447</v>
      </c>
      <c r="K39" s="62">
        <v>0.5059529183375702</v>
      </c>
      <c r="L39" s="62">
        <v>15.547720360628333</v>
      </c>
      <c r="M39" s="65">
        <v>5.352769099464538</v>
      </c>
      <c r="N39" s="62">
        <f t="shared" si="5"/>
        <v>-0.1785830530226642</v>
      </c>
      <c r="O39" s="62">
        <f t="shared" si="5"/>
        <v>0.011945157860088713</v>
      </c>
      <c r="P39" s="63">
        <f t="shared" si="5"/>
        <v>0.3704431820804246</v>
      </c>
      <c r="Q39" s="64">
        <f t="shared" si="5"/>
        <v>0.1387345461676171</v>
      </c>
      <c r="R39" s="62">
        <v>3.425332852342251</v>
      </c>
      <c r="S39" s="62">
        <v>1.7080444397645635</v>
      </c>
      <c r="T39" s="63">
        <v>2.055576675478889</v>
      </c>
      <c r="U39" s="64">
        <v>3.4176471065626544</v>
      </c>
    </row>
    <row r="40" spans="1:21" ht="11.25">
      <c r="A40" s="47"/>
      <c r="B40" s="8"/>
      <c r="C40" s="26" t="s">
        <v>34</v>
      </c>
      <c r="D40" s="143">
        <v>0.7921888273055013</v>
      </c>
      <c r="E40" s="116">
        <v>0.8212275519559212</v>
      </c>
      <c r="F40" s="116">
        <v>0.8677080883966768</v>
      </c>
      <c r="G40" s="116">
        <v>0.9832003140735937</v>
      </c>
      <c r="H40" s="117">
        <v>1.1429116606814032</v>
      </c>
      <c r="I40" s="77">
        <f t="shared" si="4"/>
        <v>16.244029250366452</v>
      </c>
      <c r="J40" s="62">
        <v>1.8912199555117724</v>
      </c>
      <c r="K40" s="62">
        <v>4.202853945093665</v>
      </c>
      <c r="L40" s="62">
        <v>11.585576045960565</v>
      </c>
      <c r="M40" s="65">
        <v>14.308115639673474</v>
      </c>
      <c r="N40" s="62">
        <f t="shared" si="5"/>
        <v>0.03316036080370319</v>
      </c>
      <c r="O40" s="62">
        <f t="shared" si="5"/>
        <v>0.08105852236173045</v>
      </c>
      <c r="P40" s="63">
        <f t="shared" si="5"/>
        <v>0.23308169009909496</v>
      </c>
      <c r="Q40" s="64">
        <f t="shared" si="5"/>
        <v>0.30088076921009255</v>
      </c>
      <c r="R40" s="62">
        <v>1.7414765759136657</v>
      </c>
      <c r="S40" s="62">
        <v>1.398264223722279</v>
      </c>
      <c r="T40" s="63">
        <v>1.5454113171659571</v>
      </c>
      <c r="U40" s="64">
        <v>1.6935924451728823</v>
      </c>
    </row>
    <row r="41" spans="1:21" ht="11.25">
      <c r="A41" s="47"/>
      <c r="B41" s="8"/>
      <c r="C41" s="26"/>
      <c r="D41" s="143"/>
      <c r="E41" s="116"/>
      <c r="F41" s="116"/>
      <c r="G41" s="116"/>
      <c r="H41" s="117"/>
      <c r="I41" s="77"/>
      <c r="J41" s="62"/>
      <c r="K41" s="62"/>
      <c r="L41" s="62"/>
      <c r="M41" s="65"/>
      <c r="N41" s="62"/>
      <c r="O41" s="62"/>
      <c r="P41" s="63"/>
      <c r="Q41" s="64"/>
      <c r="R41" s="62"/>
      <c r="S41" s="62"/>
      <c r="T41" s="63"/>
      <c r="U41" s="64"/>
    </row>
    <row r="42" spans="1:21" ht="11.25">
      <c r="A42" s="49" t="s">
        <v>35</v>
      </c>
      <c r="B42" s="10"/>
      <c r="C42" s="29"/>
      <c r="D42" s="145">
        <f>D33+D5</f>
        <v>43.76882500000001</v>
      </c>
      <c r="E42" s="120">
        <f>E33+E5</f>
        <v>41.048797</v>
      </c>
      <c r="F42" s="120">
        <f>F33+F5</f>
        <v>41.523202999999995</v>
      </c>
      <c r="G42" s="120">
        <f>G33+G5</f>
        <v>45.112822</v>
      </c>
      <c r="H42" s="121">
        <f>H33+H5</f>
        <v>48.600065</v>
      </c>
      <c r="I42" s="79">
        <f>(H42/G42-1)*100</f>
        <v>7.730048454960325</v>
      </c>
      <c r="J42" s="71">
        <v>-7.2906128321086925</v>
      </c>
      <c r="K42" s="71">
        <v>1.0507764042059051</v>
      </c>
      <c r="L42" s="71">
        <v>5.670820746767376</v>
      </c>
      <c r="M42" s="72">
        <v>4.709847254174221</v>
      </c>
      <c r="N42" s="71">
        <f>D42/D$46*J42</f>
        <v>-7.0628082565134065</v>
      </c>
      <c r="O42" s="71">
        <f>E42/E$46*K42</f>
        <v>1.0129817452717484</v>
      </c>
      <c r="P42" s="71">
        <f>F42/F$46*L42</f>
        <v>5.459509759692507</v>
      </c>
      <c r="Q42" s="72">
        <f>G42/G$46*M42</f>
        <v>4.544402584856278</v>
      </c>
      <c r="R42" s="71">
        <v>1.1607023113159727</v>
      </c>
      <c r="S42" s="71">
        <v>0.10384472978896042</v>
      </c>
      <c r="T42" s="71">
        <v>2.8144289601447383</v>
      </c>
      <c r="U42" s="72">
        <v>2.884352599096829</v>
      </c>
    </row>
    <row r="43" spans="1:21" ht="11.25">
      <c r="A43" s="50"/>
      <c r="B43" s="12"/>
      <c r="C43" s="30"/>
      <c r="D43" s="146"/>
      <c r="E43" s="122"/>
      <c r="F43" s="122"/>
      <c r="G43" s="122"/>
      <c r="H43" s="123"/>
      <c r="I43" s="80"/>
      <c r="J43" s="73"/>
      <c r="K43" s="73"/>
      <c r="L43" s="73"/>
      <c r="M43" s="74"/>
      <c r="N43" s="73"/>
      <c r="O43" s="73"/>
      <c r="P43" s="73"/>
      <c r="Q43" s="74"/>
      <c r="R43" s="73"/>
      <c r="S43" s="73"/>
      <c r="T43" s="73"/>
      <c r="U43" s="74"/>
    </row>
    <row r="44" spans="1:21" ht="11.25">
      <c r="A44" s="49" t="s">
        <v>36</v>
      </c>
      <c r="B44" s="10"/>
      <c r="C44" s="31"/>
      <c r="D44" s="145">
        <v>1.411724379496527</v>
      </c>
      <c r="E44" s="120">
        <v>1.531543178851898</v>
      </c>
      <c r="F44" s="120">
        <v>1.6071606057417047</v>
      </c>
      <c r="G44" s="120">
        <v>1.64238880214115</v>
      </c>
      <c r="H44" s="121">
        <v>1.6795263529464255</v>
      </c>
      <c r="I44" s="79">
        <f>(H44/G44-1)*100</f>
        <v>2.2611911842591814</v>
      </c>
      <c r="J44" s="71">
        <v>1.180608891046532</v>
      </c>
      <c r="K44" s="71">
        <v>-4.0415654533050684</v>
      </c>
      <c r="L44" s="71">
        <v>-6.566848717797413</v>
      </c>
      <c r="M44" s="72">
        <v>-7.194458384807618</v>
      </c>
      <c r="N44" s="71">
        <f>D44/D$46*J44</f>
        <v>0.0368896433759859</v>
      </c>
      <c r="O44" s="71">
        <f>E44/E$46*K44</f>
        <v>-0.14536830790673488</v>
      </c>
      <c r="P44" s="71">
        <f>F44/F$46*L44</f>
        <v>-0.24469954994083185</v>
      </c>
      <c r="Q44" s="72">
        <f>G44/G$46*M44</f>
        <v>-0.2527225882625561</v>
      </c>
      <c r="R44" s="71">
        <v>7.221540354542185</v>
      </c>
      <c r="S44" s="71">
        <v>9.357073314837109</v>
      </c>
      <c r="T44" s="71">
        <v>9.374404111888325</v>
      </c>
      <c r="U44" s="72">
        <v>10.188669129558647</v>
      </c>
    </row>
    <row r="45" spans="1:21" ht="11.25">
      <c r="A45" s="51"/>
      <c r="B45" s="13"/>
      <c r="C45" s="14"/>
      <c r="D45" s="147"/>
      <c r="E45" s="124"/>
      <c r="F45" s="124"/>
      <c r="G45" s="124"/>
      <c r="H45" s="125"/>
      <c r="I45" s="81"/>
      <c r="J45" s="63"/>
      <c r="K45" s="63"/>
      <c r="L45" s="63"/>
      <c r="M45" s="64"/>
      <c r="N45" s="63"/>
      <c r="O45" s="63"/>
      <c r="P45" s="63"/>
      <c r="Q45" s="64"/>
      <c r="R45" s="63"/>
      <c r="S45" s="63"/>
      <c r="T45" s="63"/>
      <c r="U45" s="64"/>
    </row>
    <row r="46" spans="1:21" ht="11.25">
      <c r="A46" s="52" t="s">
        <v>37</v>
      </c>
      <c r="B46" s="133"/>
      <c r="C46" s="53"/>
      <c r="D46" s="148">
        <f>D42+D44</f>
        <v>45.18054937949653</v>
      </c>
      <c r="E46" s="149">
        <f>E42+E44</f>
        <v>42.5803401788519</v>
      </c>
      <c r="F46" s="149">
        <f>F42+F44</f>
        <v>43.1303636057417</v>
      </c>
      <c r="G46" s="149">
        <f>G42+G44</f>
        <v>46.75521080214115</v>
      </c>
      <c r="H46" s="150">
        <f>H42+H44</f>
        <v>50.279591352946426</v>
      </c>
      <c r="I46" s="151">
        <f>(H46/G46-1)*100</f>
        <v>7.537941740268828</v>
      </c>
      <c r="J46" s="152">
        <v>-7.025918613137421</v>
      </c>
      <c r="K46" s="152">
        <v>0.8676134373650086</v>
      </c>
      <c r="L46" s="152">
        <v>5.214810209751661</v>
      </c>
      <c r="M46" s="153">
        <v>4.291679996593729</v>
      </c>
      <c r="N46" s="152">
        <f>D46/D$46*J46</f>
        <v>-7.025918613137421</v>
      </c>
      <c r="O46" s="152">
        <f>E46/E$46*K46</f>
        <v>0.8676134373650086</v>
      </c>
      <c r="P46" s="152">
        <f>F46/F$46*L46</f>
        <v>5.214810209751661</v>
      </c>
      <c r="Q46" s="153">
        <f>G46/G$46*M46</f>
        <v>4.291679996593729</v>
      </c>
      <c r="R46" s="152">
        <v>1.3667968477529655</v>
      </c>
      <c r="S46" s="152">
        <v>0.4204694495325896</v>
      </c>
      <c r="T46" s="152">
        <v>3.031500293637194</v>
      </c>
      <c r="U46" s="153">
        <v>3.1126756648096148</v>
      </c>
    </row>
    <row r="47" spans="1:3" ht="11.25">
      <c r="A47" s="15"/>
      <c r="B47" s="15"/>
      <c r="C47" s="16"/>
    </row>
    <row r="48" spans="1:2" ht="11.25">
      <c r="A48" s="17" t="s">
        <v>38</v>
      </c>
      <c r="B48" s="17"/>
    </row>
    <row r="49" spans="1:2" ht="11.25">
      <c r="A49" s="17" t="s">
        <v>39</v>
      </c>
      <c r="B49" s="17"/>
    </row>
    <row r="50" spans="1:2" ht="11.25">
      <c r="A50" s="17" t="s">
        <v>40</v>
      </c>
      <c r="B50" s="17"/>
    </row>
    <row r="51" spans="1:2" ht="11.25">
      <c r="A51" s="18" t="s">
        <v>41</v>
      </c>
      <c r="B51" s="18"/>
    </row>
    <row r="52" spans="1:2" ht="11.25">
      <c r="A52" s="19" t="s">
        <v>42</v>
      </c>
      <c r="B52" s="19"/>
    </row>
    <row r="53" spans="1:2" ht="11.25">
      <c r="A53" s="19" t="s">
        <v>43</v>
      </c>
      <c r="B53" s="19"/>
    </row>
    <row r="54" spans="1:2" ht="11.25">
      <c r="A54" s="17" t="s">
        <v>67</v>
      </c>
      <c r="B54" s="17"/>
    </row>
    <row r="55" spans="1:2" ht="11.25">
      <c r="A55" s="17" t="s">
        <v>44</v>
      </c>
      <c r="B55" s="17"/>
    </row>
    <row r="57" ht="11.25">
      <c r="A57" s="5" t="s">
        <v>111</v>
      </c>
    </row>
    <row r="60" spans="1:2" ht="11.25">
      <c r="A60" s="20" t="s">
        <v>73</v>
      </c>
      <c r="B60" s="20"/>
    </row>
    <row r="61" spans="1:6" ht="12.75">
      <c r="A61"/>
      <c r="B61"/>
      <c r="C61"/>
      <c r="D61"/>
      <c r="E61"/>
      <c r="F61"/>
    </row>
    <row r="62" spans="1:7" ht="12.75">
      <c r="A62"/>
      <c r="B62"/>
      <c r="C62"/>
      <c r="D62"/>
      <c r="E62"/>
      <c r="F62"/>
      <c r="G62" s="16"/>
    </row>
    <row r="63" spans="1:7" ht="12.75">
      <c r="A63"/>
      <c r="B63"/>
      <c r="C63"/>
      <c r="D63"/>
      <c r="E63"/>
      <c r="F63"/>
      <c r="G63" s="16"/>
    </row>
    <row r="64" spans="1:7" ht="12.75">
      <c r="A64"/>
      <c r="B64"/>
      <c r="C64"/>
      <c r="D64"/>
      <c r="E64"/>
      <c r="F64"/>
      <c r="G64" s="16"/>
    </row>
    <row r="65" spans="1:7" ht="12.75">
      <c r="A65"/>
      <c r="B65"/>
      <c r="C65"/>
      <c r="D65"/>
      <c r="E65"/>
      <c r="F65"/>
      <c r="G65" s="16"/>
    </row>
    <row r="66" spans="1:7" ht="12.75">
      <c r="A66"/>
      <c r="B66"/>
      <c r="C66"/>
      <c r="D66"/>
      <c r="E66"/>
      <c r="F66"/>
      <c r="G66" s="16"/>
    </row>
    <row r="67" spans="1:7" ht="12.75">
      <c r="A67"/>
      <c r="B67"/>
      <c r="C67"/>
      <c r="D67"/>
      <c r="E67"/>
      <c r="F67"/>
      <c r="G67" s="16"/>
    </row>
    <row r="68" spans="1:7" ht="12.75">
      <c r="A68"/>
      <c r="B68"/>
      <c r="C68"/>
      <c r="D68"/>
      <c r="E68"/>
      <c r="F68"/>
      <c r="G68" s="16"/>
    </row>
    <row r="69" spans="1:7" ht="12.75">
      <c r="A69"/>
      <c r="B69"/>
      <c r="C69"/>
      <c r="D69"/>
      <c r="E69"/>
      <c r="F69"/>
      <c r="G69" s="16"/>
    </row>
    <row r="70" spans="1:7" ht="12.75">
      <c r="A70"/>
      <c r="B70"/>
      <c r="C70"/>
      <c r="D70"/>
      <c r="E70"/>
      <c r="F70"/>
      <c r="G70" s="16"/>
    </row>
    <row r="71" spans="1:7" ht="12.75">
      <c r="A71"/>
      <c r="B71"/>
      <c r="C71"/>
      <c r="D71"/>
      <c r="E71"/>
      <c r="F71"/>
      <c r="G71" s="16"/>
    </row>
    <row r="72" spans="1:7" ht="12.75">
      <c r="A72"/>
      <c r="B72"/>
      <c r="C72"/>
      <c r="D72"/>
      <c r="E72"/>
      <c r="F72"/>
      <c r="G72" s="16"/>
    </row>
    <row r="73" spans="1:7" ht="12.75">
      <c r="A73"/>
      <c r="B73"/>
      <c r="C73"/>
      <c r="D73"/>
      <c r="E73"/>
      <c r="F73"/>
      <c r="G73" s="16"/>
    </row>
    <row r="74" spans="1:7" ht="12.75">
      <c r="A74"/>
      <c r="B74"/>
      <c r="C74"/>
      <c r="D74"/>
      <c r="E74"/>
      <c r="F74"/>
      <c r="G74" s="16"/>
    </row>
    <row r="75" spans="1:7" ht="12.75">
      <c r="A75"/>
      <c r="B75"/>
      <c r="C75"/>
      <c r="D75"/>
      <c r="E75"/>
      <c r="F75"/>
      <c r="G75" s="16"/>
    </row>
    <row r="76" spans="1:7" ht="12.75">
      <c r="A76"/>
      <c r="B76"/>
      <c r="C76"/>
      <c r="D76"/>
      <c r="E76"/>
      <c r="F76"/>
      <c r="G76" s="16"/>
    </row>
    <row r="77" spans="1:7" ht="12.75">
      <c r="A77"/>
      <c r="B77"/>
      <c r="C77"/>
      <c r="D77"/>
      <c r="E77"/>
      <c r="F77"/>
      <c r="G77" s="16"/>
    </row>
    <row r="78" spans="1:7" ht="12.75">
      <c r="A78"/>
      <c r="B78"/>
      <c r="C78"/>
      <c r="D78"/>
      <c r="E78"/>
      <c r="F78"/>
      <c r="G78" s="16"/>
    </row>
    <row r="79" spans="1:7" ht="12.75">
      <c r="A79"/>
      <c r="B79"/>
      <c r="C79"/>
      <c r="D79"/>
      <c r="E79"/>
      <c r="F79"/>
      <c r="G79" s="16"/>
    </row>
    <row r="80" spans="1:7" ht="12.75">
      <c r="A80"/>
      <c r="B80"/>
      <c r="C80"/>
      <c r="D80"/>
      <c r="E80"/>
      <c r="F80"/>
      <c r="G80" s="16"/>
    </row>
    <row r="81" spans="1:7" ht="12.75">
      <c r="A81"/>
      <c r="B81"/>
      <c r="C81"/>
      <c r="D81"/>
      <c r="E81"/>
      <c r="F81"/>
      <c r="G81" s="16"/>
    </row>
    <row r="82" spans="1:7" ht="12.75">
      <c r="A82"/>
      <c r="B82"/>
      <c r="C82"/>
      <c r="D82"/>
      <c r="E82"/>
      <c r="F82"/>
      <c r="G82" s="16"/>
    </row>
    <row r="83" spans="1:7" ht="12.75">
      <c r="A83"/>
      <c r="B83"/>
      <c r="C83"/>
      <c r="D83"/>
      <c r="E83"/>
      <c r="F83"/>
      <c r="G83" s="16"/>
    </row>
    <row r="84" spans="1:7" ht="12.75">
      <c r="A84"/>
      <c r="B84"/>
      <c r="C84"/>
      <c r="D84"/>
      <c r="E84"/>
      <c r="F84"/>
      <c r="G84" s="16"/>
    </row>
    <row r="85" spans="1:7" ht="12.75">
      <c r="A85"/>
      <c r="B85"/>
      <c r="C85"/>
      <c r="D85"/>
      <c r="E85"/>
      <c r="F85"/>
      <c r="G85" s="16"/>
    </row>
    <row r="86" spans="1:7" ht="12.75">
      <c r="A86"/>
      <c r="B86"/>
      <c r="C86"/>
      <c r="D86"/>
      <c r="E86"/>
      <c r="F86"/>
      <c r="G86" s="16"/>
    </row>
    <row r="87" spans="1:7" ht="12.75">
      <c r="A87"/>
      <c r="B87"/>
      <c r="C87"/>
      <c r="D87"/>
      <c r="E87"/>
      <c r="F87"/>
      <c r="G87" s="16"/>
    </row>
    <row r="88" spans="1:7" ht="12.75">
      <c r="A88"/>
      <c r="B88"/>
      <c r="C88"/>
      <c r="D88"/>
      <c r="E88"/>
      <c r="F88"/>
      <c r="G88" s="16"/>
    </row>
    <row r="89" spans="1:7" ht="12.75">
      <c r="A89"/>
      <c r="B89"/>
      <c r="C89"/>
      <c r="D89"/>
      <c r="E89"/>
      <c r="F89"/>
      <c r="G89" s="16"/>
    </row>
    <row r="90" spans="1:7" ht="12.75">
      <c r="A90"/>
      <c r="B90"/>
      <c r="C90"/>
      <c r="D90"/>
      <c r="E90"/>
      <c r="F90"/>
      <c r="G90" s="16"/>
    </row>
    <row r="91" spans="1:7" ht="12.75">
      <c r="A91"/>
      <c r="B91"/>
      <c r="C91"/>
      <c r="D91"/>
      <c r="E91"/>
      <c r="F91"/>
      <c r="G91" s="16"/>
    </row>
    <row r="92" spans="1:7" ht="12.75">
      <c r="A92"/>
      <c r="B92"/>
      <c r="C92"/>
      <c r="D92"/>
      <c r="E92"/>
      <c r="F92"/>
      <c r="G92" s="16"/>
    </row>
    <row r="93" spans="1:7" ht="12.75">
      <c r="A93"/>
      <c r="B93"/>
      <c r="C93"/>
      <c r="D93"/>
      <c r="E93"/>
      <c r="F93"/>
      <c r="G93" s="16"/>
    </row>
    <row r="94" spans="1:7" ht="12.75">
      <c r="A94"/>
      <c r="B94"/>
      <c r="C94"/>
      <c r="D94"/>
      <c r="E94"/>
      <c r="F94"/>
      <c r="G94" s="16"/>
    </row>
    <row r="95" spans="1:7" ht="12.75">
      <c r="A95"/>
      <c r="B95"/>
      <c r="C95"/>
      <c r="D95"/>
      <c r="E95"/>
      <c r="F95"/>
      <c r="G95" s="16"/>
    </row>
    <row r="96" spans="1:7" ht="12.75">
      <c r="A96"/>
      <c r="B96"/>
      <c r="C96"/>
      <c r="D96"/>
      <c r="E96"/>
      <c r="F96"/>
      <c r="G96" s="16"/>
    </row>
    <row r="97" spans="1:7" ht="12.75">
      <c r="A97"/>
      <c r="B97"/>
      <c r="C97"/>
      <c r="D97"/>
      <c r="E97"/>
      <c r="F97"/>
      <c r="G97" s="16"/>
    </row>
    <row r="98" spans="1:7" ht="12.75">
      <c r="A98"/>
      <c r="B98"/>
      <c r="C98"/>
      <c r="D98"/>
      <c r="E98"/>
      <c r="F98"/>
      <c r="G98" s="16"/>
    </row>
    <row r="99" spans="1:7" ht="12.75">
      <c r="A99"/>
      <c r="B99"/>
      <c r="C99"/>
      <c r="D99"/>
      <c r="E99"/>
      <c r="F99"/>
      <c r="G99" s="16"/>
    </row>
    <row r="100" spans="1:7" ht="12.75">
      <c r="A100"/>
      <c r="B100"/>
      <c r="C100"/>
      <c r="D100"/>
      <c r="E100"/>
      <c r="F100"/>
      <c r="G100" s="16"/>
    </row>
    <row r="101" spans="1:7" ht="12.75">
      <c r="A101"/>
      <c r="B101"/>
      <c r="C101"/>
      <c r="D101"/>
      <c r="E101"/>
      <c r="F101"/>
      <c r="G101" s="16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</sheetData>
  <mergeCells count="4">
    <mergeCell ref="D3:H3"/>
    <mergeCell ref="N3:Q3"/>
    <mergeCell ref="J3:M3"/>
    <mergeCell ref="R3:U3"/>
  </mergeCells>
  <hyperlinks>
    <hyperlink ref="K1" location="Sommaire!A1" display="Retour au sommaire"/>
  </hyperlinks>
  <printOptions/>
  <pageMargins left="0" right="0" top="0" bottom="0" header="0.5118110236220472" footer="0.5118110236220472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showGridLines="0" workbookViewId="0" topLeftCell="A1">
      <selection activeCell="A1" sqref="A1:E1"/>
    </sheetView>
  </sheetViews>
  <sheetFormatPr defaultColWidth="11.421875" defaultRowHeight="12.75"/>
  <cols>
    <col min="1" max="1" width="44.28125" style="97" customWidth="1"/>
    <col min="2" max="5" width="9.140625" style="97" customWidth="1"/>
    <col min="6" max="16384" width="11.421875" style="179" customWidth="1"/>
  </cols>
  <sheetData>
    <row r="1" spans="1:6" ht="42.75" customHeight="1">
      <c r="A1" s="324" t="s">
        <v>135</v>
      </c>
      <c r="B1" s="324"/>
      <c r="C1" s="324"/>
      <c r="D1" s="324"/>
      <c r="E1" s="324"/>
      <c r="F1" s="187" t="s">
        <v>128</v>
      </c>
    </row>
    <row r="5" spans="1:5" ht="12.75">
      <c r="A5" s="325" t="s">
        <v>136</v>
      </c>
      <c r="B5" s="325"/>
      <c r="C5" s="325"/>
      <c r="D5" s="325"/>
      <c r="E5" s="325"/>
    </row>
    <row r="6" ht="11.25">
      <c r="E6" s="188" t="s">
        <v>173</v>
      </c>
    </row>
    <row r="7" spans="1:5" ht="24.75" customHeight="1">
      <c r="A7" s="154"/>
      <c r="B7" s="189">
        <v>2009</v>
      </c>
      <c r="C7" s="189">
        <v>2010</v>
      </c>
      <c r="D7" s="189">
        <v>2011</v>
      </c>
      <c r="E7" s="189">
        <v>2012</v>
      </c>
    </row>
    <row r="8" spans="1:7" ht="14.25" customHeight="1">
      <c r="A8" s="230" t="s">
        <v>77</v>
      </c>
      <c r="B8" s="231">
        <v>-0.24765589033703275</v>
      </c>
      <c r="C8" s="231">
        <v>0.25316706378470744</v>
      </c>
      <c r="D8" s="231">
        <v>0.7978352321434542</v>
      </c>
      <c r="E8" s="231">
        <v>0.020173090518737245</v>
      </c>
      <c r="G8" s="240"/>
    </row>
    <row r="9" spans="1:7" ht="14.25" customHeight="1">
      <c r="A9" s="232" t="s">
        <v>78</v>
      </c>
      <c r="B9" s="233">
        <v>-0.23705080051394223</v>
      </c>
      <c r="C9" s="233">
        <v>0.06114307928676581</v>
      </c>
      <c r="D9" s="233">
        <v>0.5139250108380066</v>
      </c>
      <c r="E9" s="233">
        <v>-0.07705846469019911</v>
      </c>
      <c r="G9" s="240"/>
    </row>
    <row r="10" spans="1:7" ht="14.25" customHeight="1">
      <c r="A10" s="232" t="s">
        <v>79</v>
      </c>
      <c r="B10" s="233">
        <v>-2.6174272284149813</v>
      </c>
      <c r="C10" s="233">
        <v>0.6102269298732775</v>
      </c>
      <c r="D10" s="233">
        <v>0.9283658298514662</v>
      </c>
      <c r="E10" s="233">
        <v>0.8103524683137037</v>
      </c>
      <c r="G10" s="240"/>
    </row>
    <row r="11" spans="1:7" ht="23.25" customHeight="1">
      <c r="A11" s="234" t="s">
        <v>82</v>
      </c>
      <c r="B11" s="233">
        <v>-1.014980940454972</v>
      </c>
      <c r="C11" s="233">
        <v>0.4171063137945108</v>
      </c>
      <c r="D11" s="233">
        <v>-0.08729610692652268</v>
      </c>
      <c r="E11" s="233">
        <v>-0.133783382665055</v>
      </c>
      <c r="G11" s="240"/>
    </row>
    <row r="12" spans="1:7" ht="14.25" customHeight="1">
      <c r="A12" s="232" t="s">
        <v>81</v>
      </c>
      <c r="B12" s="233">
        <v>-0.6288970942589421</v>
      </c>
      <c r="C12" s="233">
        <v>-1.22431313632224</v>
      </c>
      <c r="D12" s="233">
        <v>1.8790676969373783</v>
      </c>
      <c r="E12" s="233">
        <v>0.0009586582563312565</v>
      </c>
      <c r="G12" s="240"/>
    </row>
    <row r="13" spans="1:7" ht="14.25" customHeight="1">
      <c r="A13" s="232" t="s">
        <v>80</v>
      </c>
      <c r="B13" s="233">
        <v>0.1154084869000616</v>
      </c>
      <c r="C13" s="233">
        <v>0.06616721616584217</v>
      </c>
      <c r="D13" s="233">
        <v>0.03394344635221802</v>
      </c>
      <c r="E13" s="233">
        <v>-0.0011626309788835818</v>
      </c>
      <c r="G13" s="240"/>
    </row>
    <row r="14" spans="1:7" ht="14.25" customHeight="1">
      <c r="A14" s="235" t="s">
        <v>172</v>
      </c>
      <c r="B14" s="236">
        <v>-4.630603467079808</v>
      </c>
      <c r="C14" s="236">
        <v>0.18349746658286392</v>
      </c>
      <c r="D14" s="236">
        <v>4.0658411091960005</v>
      </c>
      <c r="E14" s="236">
        <v>0.6194797387546345</v>
      </c>
      <c r="G14" s="241"/>
    </row>
    <row r="16" ht="11.25">
      <c r="A16" s="190" t="s">
        <v>73</v>
      </c>
    </row>
    <row r="19" spans="1:5" ht="12.75">
      <c r="A19" s="325" t="s">
        <v>137</v>
      </c>
      <c r="B19" s="325"/>
      <c r="C19" s="325"/>
      <c r="D19" s="325"/>
      <c r="E19" s="325"/>
    </row>
    <row r="20" ht="11.25">
      <c r="E20" s="188" t="s">
        <v>173</v>
      </c>
    </row>
    <row r="21" spans="1:5" ht="25.5" customHeight="1">
      <c r="A21" s="154"/>
      <c r="B21" s="189">
        <v>2009</v>
      </c>
      <c r="C21" s="189">
        <v>2010</v>
      </c>
      <c r="D21" s="189">
        <v>2011</v>
      </c>
      <c r="E21" s="189">
        <v>2012</v>
      </c>
    </row>
    <row r="22" spans="1:5" ht="12.75" customHeight="1">
      <c r="A22" s="230" t="s">
        <v>77</v>
      </c>
      <c r="B22" s="231">
        <v>0.175759274469194</v>
      </c>
      <c r="C22" s="231">
        <v>0.0315529748953008</v>
      </c>
      <c r="D22" s="231">
        <v>0.8386784594193585</v>
      </c>
      <c r="E22" s="231">
        <v>-0.21054285117577184</v>
      </c>
    </row>
    <row r="23" spans="1:5" ht="12.75" customHeight="1">
      <c r="A23" s="232" t="s">
        <v>78</v>
      </c>
      <c r="B23" s="233">
        <v>-0.005945332059982209</v>
      </c>
      <c r="C23" s="233">
        <v>-0.051675334669533966</v>
      </c>
      <c r="D23" s="233">
        <v>0.5494954609652232</v>
      </c>
      <c r="E23" s="233">
        <v>-0.26514141742099356</v>
      </c>
    </row>
    <row r="24" spans="1:5" ht="12.75" customHeight="1">
      <c r="A24" s="232" t="s">
        <v>79</v>
      </c>
      <c r="B24" s="233">
        <v>-2.5903227608757162</v>
      </c>
      <c r="C24" s="233">
        <v>-0.05310082190303677</v>
      </c>
      <c r="D24" s="233">
        <v>1.4436829280168102</v>
      </c>
      <c r="E24" s="233">
        <v>0.030695992168451394</v>
      </c>
    </row>
    <row r="25" spans="1:5" ht="25.5" customHeight="1">
      <c r="A25" s="234" t="s">
        <v>82</v>
      </c>
      <c r="B25" s="233">
        <v>-0.9135384143826949</v>
      </c>
      <c r="C25" s="233">
        <v>0.5674235413998276</v>
      </c>
      <c r="D25" s="233">
        <v>-0.1737333420042527</v>
      </c>
      <c r="E25" s="233">
        <v>-0.20091072224011686</v>
      </c>
    </row>
    <row r="26" spans="1:5" ht="12.75" customHeight="1">
      <c r="A26" s="232" t="s">
        <v>81</v>
      </c>
      <c r="B26" s="233">
        <v>-0.30384503937311186</v>
      </c>
      <c r="C26" s="233">
        <v>-0.7973341626063055</v>
      </c>
      <c r="D26" s="233">
        <v>0.7060397667747921</v>
      </c>
      <c r="E26" s="233">
        <v>-0.6053002963214514</v>
      </c>
    </row>
    <row r="27" spans="1:5" ht="12.75" customHeight="1">
      <c r="A27" s="232" t="s">
        <v>80</v>
      </c>
      <c r="B27" s="233">
        <v>0.15296391454068656</v>
      </c>
      <c r="C27" s="233">
        <v>0.16547267635834653</v>
      </c>
      <c r="D27" s="233">
        <v>0.16427262433885811</v>
      </c>
      <c r="E27" s="233">
        <v>0.11884480663281616</v>
      </c>
    </row>
    <row r="28" spans="1:5" ht="12.75" customHeight="1">
      <c r="A28" s="235" t="s">
        <v>172</v>
      </c>
      <c r="B28" s="236">
        <v>-3.484928357681625</v>
      </c>
      <c r="C28" s="236">
        <v>-0.1376611265254013</v>
      </c>
      <c r="D28" s="236">
        <v>3.5284358975107892</v>
      </c>
      <c r="E28" s="236">
        <v>-1.1323544883570662</v>
      </c>
    </row>
    <row r="30" ht="11.25">
      <c r="A30" s="190" t="s">
        <v>73</v>
      </c>
    </row>
    <row r="33" spans="1:5" ht="12.75">
      <c r="A33" s="325" t="s">
        <v>138</v>
      </c>
      <c r="B33" s="325"/>
      <c r="C33" s="325"/>
      <c r="D33" s="325"/>
      <c r="E33" s="325"/>
    </row>
    <row r="34" ht="11.25">
      <c r="E34" s="188" t="s">
        <v>173</v>
      </c>
    </row>
    <row r="35" spans="1:5" ht="22.5" customHeight="1">
      <c r="A35" s="154"/>
      <c r="B35" s="189">
        <v>2009</v>
      </c>
      <c r="C35" s="189">
        <v>2010</v>
      </c>
      <c r="D35" s="189">
        <v>2011</v>
      </c>
      <c r="E35" s="189">
        <v>2012</v>
      </c>
    </row>
    <row r="36" spans="1:11" ht="17.25" customHeight="1">
      <c r="A36" s="230" t="s">
        <v>77</v>
      </c>
      <c r="B36" s="231">
        <v>-1.1329092654091244</v>
      </c>
      <c r="C36" s="231">
        <v>0.7252383108663105</v>
      </c>
      <c r="D36" s="231">
        <v>0.7105126586242424</v>
      </c>
      <c r="E36" s="231">
        <v>0.5038005522193004</v>
      </c>
      <c r="H36" s="240"/>
      <c r="I36" s="240"/>
      <c r="J36" s="240"/>
      <c r="K36" s="240"/>
    </row>
    <row r="37" spans="1:11" ht="17.25" customHeight="1">
      <c r="A37" s="232" t="s">
        <v>78</v>
      </c>
      <c r="B37" s="233">
        <v>-0.720233532148309</v>
      </c>
      <c r="C37" s="233">
        <v>0.3014632215530623</v>
      </c>
      <c r="D37" s="233">
        <v>0.4378756030533824</v>
      </c>
      <c r="E37" s="233">
        <v>0.317201595322397</v>
      </c>
      <c r="H37" s="240"/>
      <c r="I37" s="240"/>
      <c r="J37" s="240"/>
      <c r="K37" s="240"/>
    </row>
    <row r="38" spans="1:11" ht="17.25" customHeight="1">
      <c r="A38" s="232" t="s">
        <v>79</v>
      </c>
      <c r="B38" s="233">
        <v>-2.674095773528717</v>
      </c>
      <c r="C38" s="233">
        <v>2.0232145272509316</v>
      </c>
      <c r="D38" s="233">
        <v>-0.17337901725062307</v>
      </c>
      <c r="E38" s="233">
        <v>2.4446707550656175</v>
      </c>
      <c r="H38" s="240"/>
      <c r="I38" s="240"/>
      <c r="J38" s="240"/>
      <c r="K38" s="240"/>
    </row>
    <row r="39" spans="1:11" ht="29.25" customHeight="1">
      <c r="A39" s="234" t="s">
        <v>82</v>
      </c>
      <c r="B39" s="233">
        <v>-1.2270714512481662</v>
      </c>
      <c r="C39" s="233">
        <v>0.09690807437247723</v>
      </c>
      <c r="D39" s="233">
        <v>0.09750618021607735</v>
      </c>
      <c r="E39" s="233">
        <v>0.006929151592198313</v>
      </c>
      <c r="H39" s="240"/>
      <c r="I39" s="240"/>
      <c r="J39" s="240"/>
      <c r="K39" s="240"/>
    </row>
    <row r="40" spans="1:11" ht="17.25" customHeight="1">
      <c r="A40" s="232" t="s">
        <v>81</v>
      </c>
      <c r="B40" s="233">
        <v>-1.30849823417909</v>
      </c>
      <c r="C40" s="233">
        <v>-2.133842388771038</v>
      </c>
      <c r="D40" s="233">
        <v>4.386994335049414</v>
      </c>
      <c r="E40" s="233">
        <v>1.2718005306567715</v>
      </c>
      <c r="H40" s="240"/>
      <c r="I40" s="240"/>
      <c r="J40" s="240"/>
      <c r="K40" s="240"/>
    </row>
    <row r="41" spans="1:11" ht="17.25" customHeight="1">
      <c r="A41" s="232" t="s">
        <v>80</v>
      </c>
      <c r="B41" s="233">
        <v>0.0368896433759859</v>
      </c>
      <c r="C41" s="233">
        <v>-0.14536830790673488</v>
      </c>
      <c r="D41" s="233">
        <v>-0.24469954994083185</v>
      </c>
      <c r="E41" s="233">
        <v>-0.2527225882625561</v>
      </c>
      <c r="H41" s="240"/>
      <c r="I41" s="240"/>
      <c r="J41" s="240"/>
      <c r="K41" s="240"/>
    </row>
    <row r="42" spans="1:11" ht="17.25" customHeight="1">
      <c r="A42" s="235" t="s">
        <v>172</v>
      </c>
      <c r="B42" s="236">
        <v>-7.025918613137421</v>
      </c>
      <c r="C42" s="236">
        <v>0.8676134373650086</v>
      </c>
      <c r="D42" s="236">
        <v>5.214810209751661</v>
      </c>
      <c r="E42" s="236">
        <v>4.291679996593729</v>
      </c>
      <c r="H42" s="241"/>
      <c r="I42" s="241"/>
      <c r="J42" s="241"/>
      <c r="K42" s="241"/>
    </row>
    <row r="44" ht="11.25">
      <c r="A44" s="190" t="s">
        <v>73</v>
      </c>
    </row>
  </sheetData>
  <mergeCells count="4">
    <mergeCell ref="A1:E1"/>
    <mergeCell ref="A5:E5"/>
    <mergeCell ref="A19:E19"/>
    <mergeCell ref="A33:E33"/>
  </mergeCells>
  <hyperlinks>
    <hyperlink ref="F1" location="Sommaire!A1" display="Retour au sommaire"/>
  </hyperlinks>
  <printOptions/>
  <pageMargins left="0" right="0" top="0" bottom="0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jlomonaco-adc</dc:creator>
  <cp:keywords/>
  <dc:description/>
  <cp:lastModifiedBy>Daniel RULFI</cp:lastModifiedBy>
  <cp:lastPrinted>2013-12-20T13:57:22Z</cp:lastPrinted>
  <dcterms:created xsi:type="dcterms:W3CDTF">2013-10-09T14:16:00Z</dcterms:created>
  <dcterms:modified xsi:type="dcterms:W3CDTF">2013-12-20T14:22:14Z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